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tabRatio="424" activeTab="0"/>
  </bookViews>
  <sheets>
    <sheet name="P&amp;L" sheetId="1" r:id="rId1"/>
    <sheet name="BS " sheetId="2" r:id="rId2"/>
    <sheet name="equity" sheetId="3" r:id="rId3"/>
    <sheet name="cashflow" sheetId="4" r:id="rId4"/>
    <sheet name="Notes" sheetId="5" r:id="rId5"/>
    <sheet name="Add_info" sheetId="6" r:id="rId6"/>
  </sheets>
  <externalReferences>
    <externalReference r:id="rId9"/>
  </externalReferences>
  <definedNames>
    <definedName name="_xlnm.Print_Area" localSheetId="5">'Add_info'!$B$1:$G$127</definedName>
    <definedName name="_xlnm.Print_Area" localSheetId="1">'BS '!$A$1:$G$64</definedName>
    <definedName name="_xlnm.Print_Area" localSheetId="4">'Notes'!$A$1:$H$156</definedName>
    <definedName name="_xlnm.Print_Area" localSheetId="0">'P&amp;L'!$A$1:$H$40</definedName>
    <definedName name="_xlnm.Print_Titles" localSheetId="5">'Add_info'!$1:$4</definedName>
    <definedName name="_xlnm.Print_Titles" localSheetId="4">'Notes'!$1:$5</definedName>
  </definedNames>
  <calcPr fullCalcOnLoad="1"/>
</workbook>
</file>

<file path=xl/sharedStrings.xml><?xml version="1.0" encoding="utf-8"?>
<sst xmlns="http://schemas.openxmlformats.org/spreadsheetml/2006/main" count="317" uniqueCount="221">
  <si>
    <t xml:space="preserve">CURRENT </t>
  </si>
  <si>
    <t>YEAR</t>
  </si>
  <si>
    <t>QUARTER</t>
  </si>
  <si>
    <t>RM'000</t>
  </si>
  <si>
    <t>PRECEDING YEAR</t>
  </si>
  <si>
    <t>CORRESPONDING</t>
  </si>
  <si>
    <t>TO DATE</t>
  </si>
  <si>
    <t>PERIOD</t>
  </si>
  <si>
    <t>AS AT</t>
  </si>
  <si>
    <t>END OF</t>
  </si>
  <si>
    <t>CURRENT</t>
  </si>
  <si>
    <t>FINANCIAL</t>
  </si>
  <si>
    <t>YEAR END</t>
  </si>
  <si>
    <t>Current Assets</t>
  </si>
  <si>
    <t>Current Liabilities</t>
  </si>
  <si>
    <t>Share capital</t>
  </si>
  <si>
    <t>Minority Interests</t>
  </si>
  <si>
    <t>MUTIARA GOODYEAR DEVELOPMENT BERHAD (40282-V)</t>
  </si>
  <si>
    <t>Total</t>
  </si>
  <si>
    <t>Revenue</t>
  </si>
  <si>
    <t>Property, plant and equipment</t>
  </si>
  <si>
    <t>Properties under development</t>
  </si>
  <si>
    <t>Other receivables, deposits and prepayment</t>
  </si>
  <si>
    <t>Trade receivables</t>
  </si>
  <si>
    <t>Cash and cash equivalents</t>
  </si>
  <si>
    <t>Taxation</t>
  </si>
  <si>
    <t>Taxation comprises :</t>
  </si>
  <si>
    <t>There were no purchase or disposal of quoted securities for the current quarter and financial year-to-date.</t>
  </si>
  <si>
    <t xml:space="preserve">Borrowings </t>
  </si>
  <si>
    <t>Current</t>
  </si>
  <si>
    <t>Bank Overdrafts - secured</t>
  </si>
  <si>
    <t>Non-current</t>
  </si>
  <si>
    <t>Term loan - secured</t>
  </si>
  <si>
    <t>There are no financial instruments with off-balance sheet risk.</t>
  </si>
  <si>
    <t xml:space="preserve">Performance of the Group </t>
  </si>
  <si>
    <t>INDIVIDUAL PERIOD</t>
  </si>
  <si>
    <t>CUMULATIVE PERIOD</t>
  </si>
  <si>
    <t>Deferred tax expense</t>
  </si>
  <si>
    <t xml:space="preserve">There are no material litigation for the current quarter and financial year-to-date.  </t>
  </si>
  <si>
    <t>Income tax - current period</t>
  </si>
  <si>
    <t>CONDENSED CONSOLIDATED INCOME STATEMENTS</t>
  </si>
  <si>
    <t>Interest expense</t>
  </si>
  <si>
    <t>Interest income</t>
  </si>
  <si>
    <t>Profit before taxation</t>
  </si>
  <si>
    <t>Tax expense</t>
  </si>
  <si>
    <t>Net profit for the period</t>
  </si>
  <si>
    <t xml:space="preserve">Basic earnings per ordinary share (sen) </t>
  </si>
  <si>
    <t xml:space="preserve">Diluted earnings per ordinary share (sen) </t>
  </si>
  <si>
    <t>CONDENSED CONSOLIDATED BALANCE SHEET</t>
  </si>
  <si>
    <t>CONDENSED CONSOLIDATED STATEMENT OF CHANGES IN EQUITY</t>
  </si>
  <si>
    <t xml:space="preserve">Share </t>
  </si>
  <si>
    <t>capital</t>
  </si>
  <si>
    <t>premium</t>
  </si>
  <si>
    <t>Net profit for the year</t>
  </si>
  <si>
    <t xml:space="preserve">NOTES TO THE INTERIM FINANCIAL REPORT </t>
  </si>
  <si>
    <t>Seasonal or cyclical factors</t>
  </si>
  <si>
    <t>Basis of preparation</t>
  </si>
  <si>
    <t>Debt and equity securities</t>
  </si>
  <si>
    <t>Dividends paid</t>
  </si>
  <si>
    <t>Segment Information</t>
  </si>
  <si>
    <t>Events subsequent to the balance sheet date</t>
  </si>
  <si>
    <t>Changes in  the composition of the Group</t>
  </si>
  <si>
    <t>Capital commitments</t>
  </si>
  <si>
    <t>Variation of results against preceding quarter</t>
  </si>
  <si>
    <t>Unquoted investment and/or properties</t>
  </si>
  <si>
    <t>Quoted securities</t>
  </si>
  <si>
    <t>The above borrowings are denominated in Ringgit Malaysia.</t>
  </si>
  <si>
    <t>Changes in material litigation</t>
  </si>
  <si>
    <t>Status of corporate proposals</t>
  </si>
  <si>
    <t>Group borrowings and debt securities</t>
  </si>
  <si>
    <t>Off balance sheet financial instruments</t>
  </si>
  <si>
    <t>Dividends</t>
  </si>
  <si>
    <t>Basic earnings per share</t>
  </si>
  <si>
    <t>Diluted earnings per share</t>
  </si>
  <si>
    <t>Cash and cash equivalents in the cash flow statement comprise the following balance sheet amounts:</t>
  </si>
  <si>
    <t>Bank overdrafts</t>
  </si>
  <si>
    <t>Deposits (excluding pledged deposits)</t>
  </si>
  <si>
    <t>AS AT END OF</t>
  </si>
  <si>
    <t>Retained</t>
  </si>
  <si>
    <t>ordinary shares for the quarter and cumulative year todate)</t>
  </si>
  <si>
    <t>There were no material events subsequent to the current financial quarter.</t>
  </si>
  <si>
    <t>Deferred tax asset</t>
  </si>
  <si>
    <t>Profit before tax</t>
  </si>
  <si>
    <t>Property development</t>
  </si>
  <si>
    <t>Property investment</t>
  </si>
  <si>
    <t>Operating profit</t>
  </si>
  <si>
    <t>Prospects for the financial year</t>
  </si>
  <si>
    <t xml:space="preserve"> </t>
  </si>
  <si>
    <t>Basic earnings per share (sen)</t>
  </si>
  <si>
    <t xml:space="preserve">                 - prior period</t>
  </si>
  <si>
    <t>Borrowings</t>
  </si>
  <si>
    <t>Commercial Paper - secured</t>
  </si>
  <si>
    <t>ADDITIONAL INFORMATION REQUIRED BY THE LISTING REQUIREMENTS OF BURSA MALAYSIA SECURITIES BERHAD</t>
  </si>
  <si>
    <t>Minority interest</t>
  </si>
  <si>
    <t>Goodwill</t>
  </si>
  <si>
    <t>Properties development cost</t>
  </si>
  <si>
    <t>Developed properties held for sale</t>
  </si>
  <si>
    <t>Attributable to:</t>
  </si>
  <si>
    <t>Net assets per share attributable to ordinary</t>
  </si>
  <si>
    <t>ASSETS</t>
  </si>
  <si>
    <t>Investment properties</t>
  </si>
  <si>
    <t>Trade payables</t>
  </si>
  <si>
    <t>Progress billings</t>
  </si>
  <si>
    <t>Other payables and accrued expenses</t>
  </si>
  <si>
    <t>TOTAL ASSETS</t>
  </si>
  <si>
    <t>EQUITY AND LIABILITIES</t>
  </si>
  <si>
    <t>Share premium</t>
  </si>
  <si>
    <t>Retained earnings</t>
  </si>
  <si>
    <t>Total Equity</t>
  </si>
  <si>
    <t>Non-Current Liabilities</t>
  </si>
  <si>
    <t>Non-Current Assets</t>
  </si>
  <si>
    <t xml:space="preserve">Long term borrowings </t>
  </si>
  <si>
    <t>Deferred taxation</t>
  </si>
  <si>
    <t>Other long term liabilities</t>
  </si>
  <si>
    <t>Total Liabilities</t>
  </si>
  <si>
    <t>TOTAL EQUITY AND LIABILITIES</t>
  </si>
  <si>
    <t>equity holders of the parent (RM)</t>
  </si>
  <si>
    <t>Equity</t>
  </si>
  <si>
    <t>Non-distributable</t>
  </si>
  <si>
    <t>Minority</t>
  </si>
  <si>
    <t>Interest</t>
  </si>
  <si>
    <t xml:space="preserve">Shareholders of the company </t>
  </si>
  <si>
    <t>Equity Attributable to Shareholders of the Company</t>
  </si>
  <si>
    <t>Profits</t>
  </si>
  <si>
    <t>Sub-Total</t>
  </si>
  <si>
    <t>Profit for the period</t>
  </si>
  <si>
    <t xml:space="preserve">The interim financial report is unaudited and has been prepared in accordance with the requirements of Financial Reporting Standard (FRS) 134 "Interim Financial Reporting" issued by the Malaysian Accounting Standards Board and paragraph 9.22 of the Listing Requirements of Bursa Malaysia Securities Berhad. </t>
  </si>
  <si>
    <t>Attributable to Shareholders of the Company</t>
  </si>
  <si>
    <t>Auditor's report on preceding annual financial statements</t>
  </si>
  <si>
    <t>Unusual items due to their nature, size or incidence</t>
  </si>
  <si>
    <t>Changes in estimates</t>
  </si>
  <si>
    <t>Segmental information is presented in respect of the Group's main business segment, that are, property development and property investment.  Segmental information by geographical segments are not provided as the activities of the Group are located principally in Malaysia. Inter-segment pricing is determined based on negotiated basis.</t>
  </si>
  <si>
    <t>The business of the Group was not affected by any significant seasonal or cyclical factors during the current financial quarter.</t>
  </si>
  <si>
    <t xml:space="preserve">There were no changes in estimates that have had material effect in the current financial quarter. </t>
  </si>
  <si>
    <t>Changes in contingent liabilities and contingent assets</t>
  </si>
  <si>
    <t>There were no material changes in contingent liabilities or contingent assets since the last annual balance sheet date.</t>
  </si>
  <si>
    <t>There were no sale of unquoted investment and/or properties, other than those carried out in the ordinary course of business as a property developer.</t>
  </si>
  <si>
    <t xml:space="preserve">There are no corporate proposals announced but not completed at the latest practicable date which shall not be earlier than 7 days from the issuance of this report. </t>
  </si>
  <si>
    <t>CURRENT QUARTER</t>
  </si>
  <si>
    <t>Valuations of property, plant and equipment</t>
  </si>
  <si>
    <t>Cash and cash equivalents at beginning of period</t>
  </si>
  <si>
    <t>Cash and cash equivalents at end of period</t>
  </si>
  <si>
    <t>There are no valuation of property, plant and equipment which have been brought forward from the previous annual report.</t>
  </si>
  <si>
    <t>Investments (unquoted)</t>
  </si>
  <si>
    <t>Term loan - unsecured</t>
  </si>
  <si>
    <t>Hire Purchase - secured</t>
  </si>
  <si>
    <t>Bridging loan - secured</t>
  </si>
  <si>
    <t>contracted but not provided for in the financial statements</t>
  </si>
  <si>
    <t>No dividends were paid for the current quarter.</t>
  </si>
  <si>
    <t xml:space="preserve">There were no issuances, cancellations, repurchases, resale and repayment of debt and equity securities in the current financial quarter. </t>
  </si>
  <si>
    <t>Related party transactions</t>
  </si>
  <si>
    <t>Identity of related parties</t>
  </si>
  <si>
    <t>The Group has a related party relationship with companies in which certain directors have interest.</t>
  </si>
  <si>
    <t>Significant transactions and balances with related parties are as follows:</t>
  </si>
  <si>
    <t>Balances</t>
  </si>
  <si>
    <t>With companies in which Edmond Hoyt Yung, Lai Tan Fatt and</t>
  </si>
  <si>
    <t>Wong Soo Chai @ Wong Chick Wai, the Directors, have interests:</t>
  </si>
  <si>
    <t>Goodyear Management (Malaysia) Sdn. Bhd.</t>
  </si>
  <si>
    <t>Amount due to in respect of:</t>
  </si>
  <si>
    <t xml:space="preserve">   Advances owing to</t>
  </si>
  <si>
    <t>Bina Goodyear and its subsidiaries</t>
  </si>
  <si>
    <t xml:space="preserve">   Construction contract payable</t>
  </si>
  <si>
    <t>Transactions</t>
  </si>
  <si>
    <t xml:space="preserve">   Construction cost payable</t>
  </si>
  <si>
    <t>These transactions have been entered into in the normal course of business and have been established under negotiated terms.</t>
  </si>
  <si>
    <t>Unallocated expenses</t>
  </si>
  <si>
    <t>There were no changes in the composition of the Group for the current financial quarter.</t>
  </si>
  <si>
    <t>The Group's effective tax rate for the current quarter and financial year-to-date is higher than the statutory tax rate due to expenses which are not deductible for tax purposes.</t>
  </si>
  <si>
    <t>Earnings per share</t>
  </si>
  <si>
    <t>Net profit attributable to ordinary shareholders (RM'000)</t>
  </si>
  <si>
    <t>a)</t>
  </si>
  <si>
    <t>b)</t>
  </si>
  <si>
    <t>Weighted average number of ordinary shares ('000)</t>
  </si>
  <si>
    <t>The calculations of the basic earnings per share of the Group is based on the net profit attributable to ordinary shareholders and the weighted average number of ordinary shares outstanding during the quarter.</t>
  </si>
  <si>
    <t xml:space="preserve">Not applicable as there was no dilutive potential ordinary shares for the current quarter and financial year-to-date. </t>
  </si>
  <si>
    <t>N/A</t>
  </si>
  <si>
    <t>-</t>
  </si>
  <si>
    <t>This contribution was mainly due to progressive stages of completion for the projects under development coupled with new sales for the quarter.</t>
  </si>
  <si>
    <t>The condensed consolidated income statement should be read in conjuction with the audited financial statements for the year ended 30 April 2008 and the accompanying explanatory notes attached to the interim financial statements.</t>
  </si>
  <si>
    <t>The condensed consolidated balance sheet should be read in conjuction with the audited financial statements for the year ended 30 April 2008 and the accompanying explanatory notes attached to the interim financial statements.</t>
  </si>
  <si>
    <t xml:space="preserve">At 1 May 2008 </t>
  </si>
  <si>
    <t>Dividends - 2007 final</t>
  </si>
  <si>
    <t>At 1 May 2007</t>
  </si>
  <si>
    <t xml:space="preserve">At 30 April 2008 </t>
  </si>
  <si>
    <t>Acquisition of equity interest</t>
  </si>
  <si>
    <t xml:space="preserve">   in a subsidiary</t>
  </si>
  <si>
    <t>Subscription of shares by</t>
  </si>
  <si>
    <t xml:space="preserve">   minority interest</t>
  </si>
  <si>
    <t>The condensed consolidated statement of changes in equity should be read in conjuction with the audited financial statements for the year ended 30 April 2008 and the accompanying explanatory notes attached to the interim financial statements.</t>
  </si>
  <si>
    <t>The condensed consolidated cash flow statement should be read in conjuction with the audited financial statements for the year ended 30 April 2008 and the accompanying explanatory notes attached to the interim financial statements.</t>
  </si>
  <si>
    <t>Cash and bank balances (excluding cash and</t>
  </si>
  <si>
    <t xml:space="preserve">     bank balances pledged)</t>
  </si>
  <si>
    <t>The auditor's report on the financial statements for the year ended 30 April 2008 was not qualified.</t>
  </si>
  <si>
    <t>The interim financial statements should be read in conjunction with the audited financial statements for the year ended 30 April 2008. These explanatory notes attached to the interim financial statements provide an explanation of events and transactions that are significant to an understanding of the changes in the financial position and performance of the Group since the year ended 30 April 2008.</t>
  </si>
  <si>
    <t xml:space="preserve">(based on weighted average of 230,913,200 (2007: 230,913,200) </t>
  </si>
  <si>
    <t>Investment in associate</t>
  </si>
  <si>
    <t>Net cash generated from operating activities</t>
  </si>
  <si>
    <t>Net cash used in investing activities</t>
  </si>
  <si>
    <t>Net cash generated from/(used in) financing activities</t>
  </si>
  <si>
    <t>Net increase/(decrease) in cash and cash equivalents</t>
  </si>
  <si>
    <t>Revolving Credit - secured</t>
  </si>
  <si>
    <t>The reversal of deferred tax  for the financial period represent mainly the tax attributable to proportion of Group Cost arising from the property development cost charged out during the period.</t>
  </si>
  <si>
    <t>The accounting policies and methods of computation adopted by the Group in this interim financial report are consistent with those adopted in the most recent annual audited financial statements for the year ended 30 April 2008. The adoption of the following FRS effective for the financial period beginning on 1 May 2008 does not have significant financial impact on the Group:-</t>
  </si>
  <si>
    <t>FRS 107  Cash Flow Statements</t>
  </si>
  <si>
    <t>FRS 112  Income Taxes</t>
  </si>
  <si>
    <t>FRS 118  Revenue</t>
  </si>
  <si>
    <t>FRS 119  Employee Benefits</t>
  </si>
  <si>
    <t>FRS 134  Interim Financial Reporting</t>
  </si>
  <si>
    <t>FRS 137  Provisions, Contingent Liabilities and Contigent Assets</t>
  </si>
  <si>
    <t>INTERIM FINANCIAL REPORT FOR THE SECOND QUARTER ENDED 31 OCTOBER 2008</t>
  </si>
  <si>
    <t>At 31 October 2008</t>
  </si>
  <si>
    <t xml:space="preserve">For the financial period ended 31 October </t>
  </si>
  <si>
    <t>Dividends payable</t>
  </si>
  <si>
    <t>The Directors have not declared any dividends for the current quarter ended 31 October 2008.</t>
  </si>
  <si>
    <t>For the quarter under review, the Group recorded revenue of RM28.9 million and profit after tax of RM5.5 million which are mainly derived from the Group's property development activities.</t>
  </si>
  <si>
    <t>There were no material capital commitments for the financial quarter ended 31 October 2008 except for the following:</t>
  </si>
  <si>
    <t>There were no unusual items affecting assets, liabilities, equity, net income, or cash flows during the current financial quarter .</t>
  </si>
  <si>
    <t xml:space="preserve">The Group's revenue for the current quarter was RM28.9 million compared to preceding quarter's RM35.6 million. However, the Group recorded a commendable profit after tax of RM5.5 million for the current quarter as compared to preceding quarter of RM5.8 million. </t>
  </si>
  <si>
    <t xml:space="preserve">Amid the current economic environment, the Board of Directors are cautiously optimistic that the Group 's performance for this financial year will be satisfactory.  </t>
  </si>
  <si>
    <t xml:space="preserve">Acquisition of land* </t>
  </si>
  <si>
    <t>*excluding joint venture land</t>
  </si>
</sst>
</file>

<file path=xl/styles.xml><?xml version="1.0" encoding="utf-8"?>
<styleSheet xmlns="http://schemas.openxmlformats.org/spreadsheetml/2006/main">
  <numFmts count="3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000000"/>
    <numFmt numFmtId="173" formatCode="0.00000"/>
    <numFmt numFmtId="174" formatCode="0.0000"/>
    <numFmt numFmtId="175" formatCode="0.000"/>
    <numFmt numFmtId="176" formatCode="0.0"/>
    <numFmt numFmtId="177" formatCode="_(* #,##0.000_);_(* \(#,##0.000\);_(* &quot;-&quot;??_);_(@_)"/>
    <numFmt numFmtId="178" formatCode="[$-409]dddd\,\ mmmm\ dd\,\ yyyy"/>
    <numFmt numFmtId="179" formatCode="[$-409]d\-mmm\-yy;@"/>
    <numFmt numFmtId="180" formatCode="[$-809]d\ mmmm\ yyyy;@"/>
    <numFmt numFmtId="181" formatCode="[$-809]dd\ mmmm\ yyyy;@"/>
    <numFmt numFmtId="182" formatCode="[$-409]dd\-mmm\-yy;@"/>
    <numFmt numFmtId="183" formatCode="&quot;Yes&quot;;&quot;Yes&quot;;&quot;No&quot;"/>
    <numFmt numFmtId="184" formatCode="&quot;True&quot;;&quot;True&quot;;&quot;False&quot;"/>
    <numFmt numFmtId="185" formatCode="&quot;On&quot;;&quot;On&quot;;&quot;Off&quot;"/>
    <numFmt numFmtId="186" formatCode="[$€-2]\ #,##0.00_);[Red]\([$€-2]\ #,##0.00\)"/>
    <numFmt numFmtId="187" formatCode="0.00_);\(0.00\)"/>
    <numFmt numFmtId="188" formatCode="[$-409]dddd\,\ dd\ mmmm\,\ yyyy"/>
    <numFmt numFmtId="189" formatCode="[$-409]d/mmm/yy;@"/>
  </numFmts>
  <fonts count="10">
    <font>
      <sz val="10"/>
      <name val="Arial"/>
      <family val="0"/>
    </font>
    <font>
      <sz val="8"/>
      <name val="Arial"/>
      <family val="0"/>
    </font>
    <font>
      <b/>
      <sz val="10"/>
      <name val="Arial"/>
      <family val="2"/>
    </font>
    <font>
      <sz val="11"/>
      <name val="Times New Roman"/>
      <family val="1"/>
    </font>
    <font>
      <i/>
      <sz val="10"/>
      <name val="Arial"/>
      <family val="2"/>
    </font>
    <font>
      <u val="single"/>
      <sz val="10"/>
      <name val="Arial"/>
      <family val="2"/>
    </font>
    <font>
      <b/>
      <u val="single"/>
      <sz val="10"/>
      <name val="Arial"/>
      <family val="2"/>
    </font>
    <font>
      <u val="single"/>
      <sz val="10"/>
      <color indexed="12"/>
      <name val="Arial"/>
      <family val="0"/>
    </font>
    <font>
      <u val="single"/>
      <sz val="10"/>
      <color indexed="36"/>
      <name val="Arial"/>
      <family val="0"/>
    </font>
    <font>
      <sz val="10"/>
      <color indexed="1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2" fillId="0" borderId="0" xfId="0" applyFont="1" applyAlignment="1">
      <alignment/>
    </xf>
    <xf numFmtId="43" fontId="0" fillId="0" borderId="0" xfId="15" applyAlignment="1">
      <alignment/>
    </xf>
    <xf numFmtId="0" fontId="0" fillId="0" borderId="1" xfId="0" applyBorder="1" applyAlignment="1">
      <alignment/>
    </xf>
    <xf numFmtId="171" fontId="0" fillId="0" borderId="0" xfId="15" applyNumberFormat="1" applyAlignment="1">
      <alignment/>
    </xf>
    <xf numFmtId="171" fontId="0" fillId="0" borderId="0" xfId="0" applyNumberFormat="1" applyAlignment="1">
      <alignment/>
    </xf>
    <xf numFmtId="171" fontId="0" fillId="0" borderId="2" xfId="15" applyNumberFormat="1" applyBorder="1" applyAlignment="1">
      <alignment/>
    </xf>
    <xf numFmtId="171" fontId="0" fillId="0" borderId="0" xfId="15" applyNumberFormat="1" applyBorder="1" applyAlignment="1">
      <alignment/>
    </xf>
    <xf numFmtId="0" fontId="0" fillId="0" borderId="0" xfId="0" applyBorder="1" applyAlignment="1">
      <alignment horizontal="center"/>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171" fontId="0" fillId="0" borderId="2" xfId="0" applyNumberFormat="1" applyBorder="1" applyAlignment="1">
      <alignment/>
    </xf>
    <xf numFmtId="0" fontId="0" fillId="0" borderId="0" xfId="0" applyBorder="1" applyAlignment="1">
      <alignment/>
    </xf>
    <xf numFmtId="171" fontId="0" fillId="0" borderId="0" xfId="0" applyNumberFormat="1" applyBorder="1" applyAlignment="1">
      <alignment/>
    </xf>
    <xf numFmtId="0" fontId="2" fillId="0" borderId="0" xfId="0" applyFont="1" applyBorder="1" applyAlignment="1">
      <alignment/>
    </xf>
    <xf numFmtId="0" fontId="0" fillId="0" borderId="0" xfId="0" applyBorder="1" applyAlignment="1">
      <alignment horizontal="right"/>
    </xf>
    <xf numFmtId="15" fontId="0" fillId="0" borderId="0" xfId="0" applyNumberFormat="1" applyBorder="1" applyAlignment="1">
      <alignment horizontal="center"/>
    </xf>
    <xf numFmtId="0" fontId="6" fillId="0" borderId="0" xfId="0" applyFont="1" applyBorder="1" applyAlignment="1">
      <alignment/>
    </xf>
    <xf numFmtId="0" fontId="5" fillId="0" borderId="0" xfId="0" applyFont="1" applyBorder="1" applyAlignment="1">
      <alignment/>
    </xf>
    <xf numFmtId="3" fontId="0" fillId="0" borderId="0" xfId="0" applyNumberFormat="1" applyBorder="1" applyAlignment="1">
      <alignment/>
    </xf>
    <xf numFmtId="0" fontId="0" fillId="0" borderId="0" xfId="0" applyFill="1" applyBorder="1" applyAlignment="1">
      <alignment/>
    </xf>
    <xf numFmtId="0" fontId="0" fillId="0" borderId="0" xfId="0" applyFont="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Alignment="1">
      <alignment horizontal="center"/>
    </xf>
    <xf numFmtId="0" fontId="0" fillId="0" borderId="0" xfId="0" applyAlignment="1">
      <alignment/>
    </xf>
    <xf numFmtId="0" fontId="1" fillId="0" borderId="0" xfId="0" applyFont="1" applyAlignment="1">
      <alignment/>
    </xf>
    <xf numFmtId="0" fontId="2" fillId="0" borderId="0" xfId="0" applyFont="1" applyAlignment="1">
      <alignment/>
    </xf>
    <xf numFmtId="182" fontId="0" fillId="0" borderId="0" xfId="0" applyNumberFormat="1" applyAlignment="1">
      <alignment horizontal="center"/>
    </xf>
    <xf numFmtId="0" fontId="0" fillId="0" borderId="0" xfId="0" applyFill="1" applyAlignment="1">
      <alignment horizontal="center"/>
    </xf>
    <xf numFmtId="171" fontId="0" fillId="0" borderId="0" xfId="15" applyNumberFormat="1" applyBorder="1" applyAlignment="1">
      <alignment/>
    </xf>
    <xf numFmtId="0" fontId="0" fillId="0" borderId="0" xfId="0" applyFill="1" applyAlignment="1">
      <alignment/>
    </xf>
    <xf numFmtId="0" fontId="0" fillId="0" borderId="0" xfId="0" applyFont="1" applyFill="1" applyAlignment="1">
      <alignment/>
    </xf>
    <xf numFmtId="43" fontId="0" fillId="0" borderId="0" xfId="15" applyAlignment="1">
      <alignment/>
    </xf>
    <xf numFmtId="2" fontId="0" fillId="0" borderId="0" xfId="0" applyNumberFormat="1" applyFill="1" applyBorder="1" applyAlignment="1">
      <alignment/>
    </xf>
    <xf numFmtId="0" fontId="0" fillId="0" borderId="0" xfId="0" applyAlignment="1">
      <alignment horizontal="justify" vertical="justify"/>
    </xf>
    <xf numFmtId="0" fontId="0" fillId="0" borderId="0" xfId="0" applyAlignment="1">
      <alignment vertical="justify"/>
    </xf>
    <xf numFmtId="0" fontId="4" fillId="0" borderId="0" xfId="0" applyFont="1" applyAlignment="1">
      <alignment vertical="justify"/>
    </xf>
    <xf numFmtId="0" fontId="0" fillId="0" borderId="0" xfId="0" applyAlignment="1">
      <alignment horizontal="justify"/>
    </xf>
    <xf numFmtId="171" fontId="0" fillId="0" borderId="0" xfId="15" applyNumberFormat="1" applyFill="1" applyBorder="1" applyAlignment="1">
      <alignment/>
    </xf>
    <xf numFmtId="0" fontId="0" fillId="0" borderId="0" xfId="0" applyFill="1" applyBorder="1" applyAlignment="1">
      <alignment horizontal="center"/>
    </xf>
    <xf numFmtId="171" fontId="0" fillId="0" borderId="0" xfId="0" applyNumberFormat="1" applyFill="1" applyBorder="1" applyAlignment="1">
      <alignment/>
    </xf>
    <xf numFmtId="0" fontId="2" fillId="0" borderId="0" xfId="0" applyFont="1" applyFill="1" applyAlignment="1">
      <alignment/>
    </xf>
    <xf numFmtId="0" fontId="0" fillId="0" borderId="0" xfId="0" applyFont="1" applyAlignment="1">
      <alignment/>
    </xf>
    <xf numFmtId="179" fontId="0" fillId="0" borderId="0" xfId="0" applyNumberFormat="1" applyFill="1" applyAlignment="1">
      <alignment horizontal="center"/>
    </xf>
    <xf numFmtId="0" fontId="0" fillId="0" borderId="0" xfId="0" applyFill="1" applyAlignment="1">
      <alignment horizontal="right"/>
    </xf>
    <xf numFmtId="0" fontId="0" fillId="0" borderId="0" xfId="0" applyFont="1" applyAlignment="1">
      <alignment vertical="justify"/>
    </xf>
    <xf numFmtId="14" fontId="0" fillId="0" borderId="0" xfId="0" applyNumberFormat="1" applyAlignment="1">
      <alignment horizontal="center"/>
    </xf>
    <xf numFmtId="0" fontId="0" fillId="0" borderId="0" xfId="0" applyFont="1" applyFill="1" applyAlignment="1">
      <alignment/>
    </xf>
    <xf numFmtId="0" fontId="9" fillId="0" borderId="0" xfId="0" applyFont="1" applyAlignment="1">
      <alignment/>
    </xf>
    <xf numFmtId="0" fontId="0" fillId="0" borderId="0" xfId="0" applyAlignment="1">
      <alignment horizontal="right" indent="3"/>
    </xf>
    <xf numFmtId="171" fontId="0" fillId="0" borderId="0" xfId="15" applyNumberFormat="1" applyAlignment="1">
      <alignment horizontal="right" indent="3"/>
    </xf>
    <xf numFmtId="3" fontId="0" fillId="0" borderId="1" xfId="15" applyNumberFormat="1" applyBorder="1" applyAlignment="1">
      <alignment horizontal="right" indent="3"/>
    </xf>
    <xf numFmtId="3" fontId="0" fillId="0" borderId="1" xfId="15" applyNumberFormat="1" applyBorder="1" applyAlignment="1">
      <alignment horizontal="right" indent="2"/>
    </xf>
    <xf numFmtId="0" fontId="0" fillId="0" borderId="0" xfId="0" applyAlignment="1">
      <alignment horizontal="right" indent="2"/>
    </xf>
    <xf numFmtId="171" fontId="0" fillId="0" borderId="0" xfId="15" applyNumberFormat="1" applyAlignment="1">
      <alignment horizontal="right" indent="2"/>
    </xf>
    <xf numFmtId="4" fontId="0" fillId="0" borderId="1" xfId="15" applyNumberFormat="1" applyBorder="1" applyAlignment="1">
      <alignment horizontal="right" indent="3"/>
    </xf>
    <xf numFmtId="4" fontId="0" fillId="0" borderId="1" xfId="15" applyNumberFormat="1" applyBorder="1" applyAlignment="1">
      <alignment horizontal="right" indent="2"/>
    </xf>
    <xf numFmtId="0" fontId="4" fillId="0" borderId="0" xfId="0" applyFont="1" applyAlignment="1">
      <alignment horizontal="right"/>
    </xf>
    <xf numFmtId="0" fontId="1" fillId="0" borderId="0" xfId="0" applyFont="1" applyFill="1" applyAlignment="1">
      <alignment/>
    </xf>
    <xf numFmtId="0" fontId="0" fillId="0" borderId="0" xfId="0" applyAlignment="1" quotePrefix="1">
      <alignment horizontal="right"/>
    </xf>
    <xf numFmtId="3" fontId="0" fillId="0" borderId="3" xfId="15" applyNumberFormat="1" applyFill="1" applyBorder="1" applyAlignment="1">
      <alignment horizontal="right" indent="1"/>
    </xf>
    <xf numFmtId="179" fontId="4" fillId="0" borderId="0" xfId="0" applyNumberFormat="1" applyFont="1" applyFill="1" applyAlignment="1">
      <alignment horizontal="center"/>
    </xf>
    <xf numFmtId="0" fontId="0" fillId="0" borderId="0" xfId="0" applyFont="1" applyAlignment="1">
      <alignment horizontal="justify"/>
    </xf>
    <xf numFmtId="37" fontId="0" fillId="0" borderId="0" xfId="15" applyNumberFormat="1" applyAlignment="1">
      <alignment horizontal="right" indent="2"/>
    </xf>
    <xf numFmtId="37" fontId="0" fillId="0" borderId="0" xfId="0" applyNumberFormat="1" applyAlignment="1">
      <alignment horizontal="right" indent="2"/>
    </xf>
    <xf numFmtId="37" fontId="0" fillId="0" borderId="1" xfId="0" applyNumberFormat="1" applyBorder="1" applyAlignment="1">
      <alignment horizontal="right" indent="2"/>
    </xf>
    <xf numFmtId="37" fontId="0" fillId="0" borderId="1" xfId="15" applyNumberFormat="1" applyBorder="1" applyAlignment="1">
      <alignment horizontal="right" indent="2"/>
    </xf>
    <xf numFmtId="37" fontId="0" fillId="0" borderId="2" xfId="15" applyNumberFormat="1" applyBorder="1" applyAlignment="1">
      <alignment horizontal="right" indent="2"/>
    </xf>
    <xf numFmtId="37" fontId="0" fillId="0" borderId="0" xfId="0" applyNumberFormat="1" applyAlignment="1">
      <alignment/>
    </xf>
    <xf numFmtId="37" fontId="4" fillId="0" borderId="0" xfId="15" applyNumberFormat="1" applyFont="1" applyAlignment="1">
      <alignment horizontal="right" indent="3"/>
    </xf>
    <xf numFmtId="37" fontId="4" fillId="0" borderId="2" xfId="15" applyNumberFormat="1" applyFont="1" applyBorder="1" applyAlignment="1">
      <alignment horizontal="right" indent="3"/>
    </xf>
    <xf numFmtId="37" fontId="0" fillId="0" borderId="0" xfId="15" applyNumberFormat="1" applyAlignment="1">
      <alignment horizontal="right" indent="3"/>
    </xf>
    <xf numFmtId="37" fontId="0" fillId="0" borderId="0" xfId="0" applyNumberFormat="1" applyAlignment="1">
      <alignment horizontal="right" indent="3"/>
    </xf>
    <xf numFmtId="37" fontId="0" fillId="0" borderId="1" xfId="0" applyNumberFormat="1" applyBorder="1" applyAlignment="1">
      <alignment horizontal="right" indent="3"/>
    </xf>
    <xf numFmtId="37" fontId="0" fillId="0" borderId="2" xfId="15" applyNumberFormat="1" applyBorder="1" applyAlignment="1">
      <alignment horizontal="right" indent="3"/>
    </xf>
    <xf numFmtId="37" fontId="0" fillId="0" borderId="0" xfId="15" applyNumberFormat="1" applyBorder="1" applyAlignment="1">
      <alignment horizontal="right" indent="3"/>
    </xf>
    <xf numFmtId="37" fontId="0" fillId="0" borderId="0" xfId="15" applyNumberFormat="1" applyBorder="1" applyAlignment="1">
      <alignment horizontal="right" indent="2"/>
    </xf>
    <xf numFmtId="37" fontId="0" fillId="0" borderId="0" xfId="0" applyNumberFormat="1" applyBorder="1" applyAlignment="1">
      <alignment horizontal="right" indent="2"/>
    </xf>
    <xf numFmtId="37" fontId="0" fillId="0" borderId="0" xfId="0" applyNumberFormat="1" applyFill="1" applyAlignment="1">
      <alignment horizontal="right" indent="2"/>
    </xf>
    <xf numFmtId="37" fontId="1" fillId="0" borderId="0" xfId="0" applyNumberFormat="1" applyFont="1" applyAlignment="1">
      <alignment horizontal="right" indent="2"/>
    </xf>
    <xf numFmtId="37" fontId="1" fillId="0" borderId="0" xfId="0" applyNumberFormat="1" applyFont="1" applyFill="1" applyAlignment="1">
      <alignment horizontal="right" indent="2"/>
    </xf>
    <xf numFmtId="37" fontId="0" fillId="0" borderId="0" xfId="0" applyNumberFormat="1" applyFont="1" applyFill="1" applyAlignment="1">
      <alignment horizontal="right" indent="2"/>
    </xf>
    <xf numFmtId="39" fontId="0" fillId="0" borderId="0" xfId="0" applyNumberFormat="1" applyFill="1" applyAlignment="1">
      <alignment horizontal="right" indent="2"/>
    </xf>
    <xf numFmtId="37" fontId="0" fillId="0" borderId="0" xfId="15" applyNumberFormat="1" applyAlignment="1">
      <alignment horizontal="right" indent="1"/>
    </xf>
    <xf numFmtId="37" fontId="0" fillId="0" borderId="4" xfId="15" applyNumberFormat="1" applyBorder="1" applyAlignment="1">
      <alignment horizontal="right" indent="1"/>
    </xf>
    <xf numFmtId="37" fontId="0" fillId="0" borderId="0" xfId="0" applyNumberFormat="1" applyAlignment="1">
      <alignment horizontal="right" indent="1"/>
    </xf>
    <xf numFmtId="37" fontId="0" fillId="0" borderId="0" xfId="15" applyNumberFormat="1" applyAlignment="1">
      <alignment horizontal="right" indent="1"/>
    </xf>
    <xf numFmtId="37" fontId="0" fillId="0" borderId="4" xfId="0" applyNumberFormat="1" applyBorder="1" applyAlignment="1">
      <alignment horizontal="right" indent="1"/>
    </xf>
    <xf numFmtId="37" fontId="0" fillId="0" borderId="5" xfId="0" applyNumberFormat="1" applyBorder="1" applyAlignment="1">
      <alignment horizontal="right" indent="1"/>
    </xf>
    <xf numFmtId="37" fontId="0" fillId="0" borderId="0" xfId="0" applyNumberFormat="1" applyBorder="1" applyAlignment="1">
      <alignment horizontal="right" indent="1"/>
    </xf>
    <xf numFmtId="37" fontId="0" fillId="0" borderId="1" xfId="15" applyNumberFormat="1" applyBorder="1" applyAlignment="1">
      <alignment horizontal="right" indent="1"/>
    </xf>
    <xf numFmtId="37" fontId="0" fillId="0" borderId="0" xfId="15" applyNumberFormat="1" applyBorder="1" applyAlignment="1">
      <alignment horizontal="right" indent="1"/>
    </xf>
    <xf numFmtId="2" fontId="0" fillId="0" borderId="0" xfId="0" applyNumberFormat="1" applyFill="1" applyAlignment="1">
      <alignment horizontal="right" indent="1"/>
    </xf>
    <xf numFmtId="37" fontId="0" fillId="0" borderId="0" xfId="15" applyNumberFormat="1" applyFill="1" applyAlignment="1">
      <alignment horizontal="right" indent="2"/>
    </xf>
    <xf numFmtId="37" fontId="0" fillId="0" borderId="0" xfId="15" applyNumberFormat="1" applyFill="1" applyAlignment="1">
      <alignment horizontal="right" indent="1"/>
    </xf>
    <xf numFmtId="37" fontId="0" fillId="0" borderId="1" xfId="15" applyNumberFormat="1" applyFill="1" applyBorder="1" applyAlignment="1">
      <alignment horizontal="right" indent="1"/>
    </xf>
    <xf numFmtId="37" fontId="0" fillId="0" borderId="0" xfId="0" applyNumberFormat="1" applyFill="1" applyAlignment="1">
      <alignment horizontal="right" indent="1"/>
    </xf>
    <xf numFmtId="37" fontId="0" fillId="0" borderId="2" xfId="0" applyNumberFormat="1" applyBorder="1" applyAlignment="1">
      <alignment horizontal="right" indent="1"/>
    </xf>
    <xf numFmtId="37" fontId="0" fillId="0" borderId="0" xfId="15" applyNumberFormat="1" applyFont="1" applyAlignment="1">
      <alignment horizontal="right" indent="2"/>
    </xf>
    <xf numFmtId="37" fontId="0" fillId="0" borderId="0" xfId="15" applyNumberFormat="1" applyFont="1" applyBorder="1" applyAlignment="1">
      <alignment horizontal="right" indent="2"/>
    </xf>
    <xf numFmtId="37" fontId="0" fillId="0" borderId="0" xfId="15" applyNumberFormat="1" applyFont="1" applyAlignment="1">
      <alignment horizontal="right" indent="3"/>
    </xf>
    <xf numFmtId="37" fontId="0" fillId="0" borderId="0" xfId="15" applyNumberFormat="1" applyFont="1" applyBorder="1" applyAlignment="1">
      <alignment horizontal="right" indent="3"/>
    </xf>
    <xf numFmtId="37" fontId="0" fillId="0" borderId="0" xfId="15" applyNumberFormat="1" applyFill="1" applyBorder="1" applyAlignment="1">
      <alignment horizontal="right" indent="2"/>
    </xf>
    <xf numFmtId="37" fontId="0" fillId="0" borderId="1" xfId="15" applyNumberFormat="1" applyFont="1" applyFill="1" applyBorder="1" applyAlignment="1">
      <alignment horizontal="right" indent="2"/>
    </xf>
    <xf numFmtId="37" fontId="0" fillId="0" borderId="1" xfId="0" applyNumberFormat="1" applyFill="1" applyBorder="1" applyAlignment="1">
      <alignment horizontal="right" indent="2"/>
    </xf>
    <xf numFmtId="37" fontId="0" fillId="0" borderId="0" xfId="0" applyNumberFormat="1" applyFill="1" applyBorder="1" applyAlignment="1">
      <alignment horizontal="right" indent="2"/>
    </xf>
    <xf numFmtId="37" fontId="0" fillId="0" borderId="2" xfId="15" applyNumberFormat="1" applyFill="1" applyBorder="1" applyAlignment="1">
      <alignment horizontal="right" indent="2"/>
    </xf>
    <xf numFmtId="0" fontId="4" fillId="0" borderId="0" xfId="0" applyFont="1" applyBorder="1" applyAlignment="1">
      <alignment/>
    </xf>
    <xf numFmtId="37" fontId="4" fillId="0" borderId="0" xfId="15" applyNumberFormat="1" applyFont="1" applyAlignment="1">
      <alignment horizontal="right" indent="2"/>
    </xf>
    <xf numFmtId="37" fontId="4" fillId="0" borderId="2" xfId="15" applyNumberFormat="1" applyFont="1" applyBorder="1" applyAlignment="1">
      <alignment horizontal="right" indent="2"/>
    </xf>
    <xf numFmtId="43" fontId="0" fillId="0" borderId="0" xfId="15" applyAlignment="1">
      <alignment horizontal="right" indent="1"/>
    </xf>
    <xf numFmtId="37" fontId="0" fillId="0" borderId="0" xfId="15" applyNumberFormat="1" applyFont="1" applyAlignment="1" quotePrefix="1">
      <alignment horizontal="right" indent="2"/>
    </xf>
    <xf numFmtId="0" fontId="0" fillId="0" borderId="0" xfId="0" applyAlignment="1">
      <alignment horizontal="left" vertical="justify"/>
    </xf>
    <xf numFmtId="0" fontId="0" fillId="0" borderId="0" xfId="0" applyFont="1" applyFill="1" applyAlignment="1">
      <alignment vertical="justify"/>
    </xf>
    <xf numFmtId="0" fontId="0" fillId="0" borderId="0" xfId="0" applyAlignment="1">
      <alignment horizontal="center"/>
    </xf>
    <xf numFmtId="0" fontId="4" fillId="0" borderId="0" xfId="0" applyFont="1" applyAlignment="1">
      <alignment horizontal="justify" vertical="justify"/>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0" xfId="0" applyFont="1" applyAlignment="1">
      <alignment horizontal="left" vertical="justify"/>
    </xf>
    <xf numFmtId="0" fontId="0" fillId="0" borderId="0" xfId="0" applyAlignment="1">
      <alignment horizontal="justify" vertical="justify"/>
    </xf>
    <xf numFmtId="0" fontId="0" fillId="0" borderId="0" xfId="0" applyFont="1" applyBorder="1" applyAlignment="1">
      <alignment horizontal="justify" vertical="justify"/>
    </xf>
    <xf numFmtId="0" fontId="0" fillId="0" borderId="0" xfId="0" applyFont="1" applyAlignment="1">
      <alignment horizontal="justify"/>
    </xf>
    <xf numFmtId="0" fontId="0" fillId="0" borderId="0" xfId="0" applyAlignment="1">
      <alignment horizontal="justify"/>
    </xf>
    <xf numFmtId="0" fontId="0" fillId="0" borderId="0" xfId="0" applyAlignment="1">
      <alignment horizontal="left" vertical="justify"/>
    </xf>
    <xf numFmtId="0" fontId="0" fillId="0" borderId="0" xfId="0" applyFont="1" applyAlignment="1">
      <alignment horizontal="justify" vertical="justify"/>
    </xf>
    <xf numFmtId="3" fontId="0" fillId="0" borderId="0" xfId="15" applyNumberFormat="1" applyFill="1" applyBorder="1" applyAlignment="1">
      <alignment horizontal="right"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85725</xdr:rowOff>
    </xdr:from>
    <xdr:to>
      <xdr:col>3</xdr:col>
      <xdr:colOff>333375</xdr:colOff>
      <xdr:row>6</xdr:row>
      <xdr:rowOff>85725</xdr:rowOff>
    </xdr:to>
    <xdr:sp>
      <xdr:nvSpPr>
        <xdr:cNvPr id="1" name="Line 1"/>
        <xdr:cNvSpPr>
          <a:spLocks/>
        </xdr:cNvSpPr>
      </xdr:nvSpPr>
      <xdr:spPr>
        <a:xfrm>
          <a:off x="1724025" y="10572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6</xdr:row>
      <xdr:rowOff>85725</xdr:rowOff>
    </xdr:from>
    <xdr:to>
      <xdr:col>7</xdr:col>
      <xdr:colOff>0</xdr:colOff>
      <xdr:row>6</xdr:row>
      <xdr:rowOff>85725</xdr:rowOff>
    </xdr:to>
    <xdr:sp>
      <xdr:nvSpPr>
        <xdr:cNvPr id="2" name="Line 2"/>
        <xdr:cNvSpPr>
          <a:spLocks/>
        </xdr:cNvSpPr>
      </xdr:nvSpPr>
      <xdr:spPr>
        <a:xfrm flipH="1">
          <a:off x="4457700" y="10572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85725</xdr:rowOff>
    </xdr:from>
    <xdr:to>
      <xdr:col>5</xdr:col>
      <xdr:colOff>0</xdr:colOff>
      <xdr:row>8</xdr:row>
      <xdr:rowOff>85725</xdr:rowOff>
    </xdr:to>
    <xdr:sp>
      <xdr:nvSpPr>
        <xdr:cNvPr id="3" name="Line 4"/>
        <xdr:cNvSpPr>
          <a:spLocks/>
        </xdr:cNvSpPr>
      </xdr:nvSpPr>
      <xdr:spPr>
        <a:xfrm flipH="1">
          <a:off x="34004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zyap.MYMGYEAR\My%20Documents\Consol%20Group\YE%202006\Qtr%20Report%20300406%20w%20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2&amp;A3"/>
      <sheetName val="P&amp;L"/>
      <sheetName val="BS"/>
      <sheetName val="equity"/>
      <sheetName val="cashflow"/>
      <sheetName val="Notes"/>
      <sheetName val="Add_info"/>
    </sheetNames>
    <sheetDataSet>
      <sheetData sheetId="1">
        <row r="1">
          <cell r="B1" t="str">
            <v>MUTIARA GOODYEAR DEVELOPMENT BERHAD (40282-V)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Q47"/>
  <sheetViews>
    <sheetView tabSelected="1" workbookViewId="0" topLeftCell="A4">
      <selection activeCell="D6" sqref="D6"/>
    </sheetView>
  </sheetViews>
  <sheetFormatPr defaultColWidth="9.140625" defaultRowHeight="12.75"/>
  <cols>
    <col min="1" max="1" width="0.13671875" style="0" customWidth="1"/>
    <col min="2" max="2" width="4.421875" style="0" customWidth="1"/>
    <col min="3" max="3" width="4.00390625" style="0" customWidth="1"/>
    <col min="4" max="4" width="32.00390625" style="0" customWidth="1"/>
    <col min="5" max="5" width="15.00390625" style="0" customWidth="1"/>
    <col min="6" max="6" width="18.140625" style="0" customWidth="1"/>
    <col min="7" max="7" width="14.28125" style="0" customWidth="1"/>
    <col min="8" max="8" width="17.140625" style="0" customWidth="1"/>
    <col min="9" max="9" width="4.28125" style="0" customWidth="1"/>
    <col min="10" max="10" width="10.8515625" style="0" customWidth="1"/>
  </cols>
  <sheetData>
    <row r="1" ht="12.75">
      <c r="B1" s="4" t="s">
        <v>17</v>
      </c>
    </row>
    <row r="2" ht="12.75">
      <c r="B2" s="4" t="s">
        <v>209</v>
      </c>
    </row>
    <row r="4" spans="2:9" ht="12.75">
      <c r="B4" s="35" t="s">
        <v>40</v>
      </c>
      <c r="C4" s="35"/>
      <c r="D4" s="35"/>
      <c r="E4" s="35"/>
      <c r="F4" s="35"/>
      <c r="G4" s="35"/>
      <c r="H4" s="35"/>
      <c r="I4" s="35"/>
    </row>
    <row r="5" spans="2:6" ht="12.75">
      <c r="B5" s="2"/>
      <c r="C5" s="2"/>
      <c r="D5" s="2"/>
      <c r="E5" s="2"/>
      <c r="F5" s="2"/>
    </row>
    <row r="6" spans="2:8" ht="12.75">
      <c r="B6" s="2"/>
      <c r="C6" s="2"/>
      <c r="D6" s="2"/>
      <c r="E6" s="33"/>
      <c r="F6" s="33"/>
      <c r="G6" s="33"/>
      <c r="H6" s="33"/>
    </row>
    <row r="7" spans="2:17" ht="15.75" customHeight="1">
      <c r="B7" s="2"/>
      <c r="C7" s="2"/>
      <c r="D7" s="2"/>
      <c r="E7" s="123" t="s">
        <v>35</v>
      </c>
      <c r="F7" s="123"/>
      <c r="G7" s="123" t="s">
        <v>36</v>
      </c>
      <c r="H7" s="123"/>
      <c r="J7" s="1"/>
      <c r="K7" s="1"/>
      <c r="L7" s="1"/>
      <c r="M7" s="1"/>
      <c r="N7" s="1"/>
      <c r="O7" s="1"/>
      <c r="P7" s="1"/>
      <c r="Q7" s="1"/>
    </row>
    <row r="8" spans="2:8" ht="12.75">
      <c r="B8" s="2"/>
      <c r="C8" s="2"/>
      <c r="D8" s="2"/>
      <c r="E8" s="1" t="s">
        <v>0</v>
      </c>
      <c r="F8" s="1" t="s">
        <v>4</v>
      </c>
      <c r="G8" s="1" t="s">
        <v>0</v>
      </c>
      <c r="H8" s="1" t="s">
        <v>4</v>
      </c>
    </row>
    <row r="9" spans="5:8" ht="12.75">
      <c r="E9" s="1" t="s">
        <v>1</v>
      </c>
      <c r="F9" s="1" t="s">
        <v>5</v>
      </c>
      <c r="G9" s="1" t="s">
        <v>1</v>
      </c>
      <c r="H9" s="1" t="s">
        <v>5</v>
      </c>
    </row>
    <row r="10" spans="5:8" ht="12.75">
      <c r="E10" s="1" t="s">
        <v>2</v>
      </c>
      <c r="F10" s="1" t="s">
        <v>2</v>
      </c>
      <c r="G10" s="1" t="s">
        <v>6</v>
      </c>
      <c r="H10" s="1" t="s">
        <v>7</v>
      </c>
    </row>
    <row r="11" spans="5:17" ht="12.75">
      <c r="E11" s="52">
        <v>39752</v>
      </c>
      <c r="F11" s="52">
        <v>39386</v>
      </c>
      <c r="G11" s="52">
        <f>E11</f>
        <v>39752</v>
      </c>
      <c r="H11" s="52">
        <f>F11</f>
        <v>39386</v>
      </c>
      <c r="J11" s="36"/>
      <c r="K11" s="36"/>
      <c r="L11" s="36"/>
      <c r="M11" s="36"/>
      <c r="N11" s="36"/>
      <c r="O11" s="36"/>
      <c r="P11" s="36"/>
      <c r="Q11" s="36"/>
    </row>
    <row r="12" spans="5:17" ht="12.75">
      <c r="E12" s="1" t="s">
        <v>3</v>
      </c>
      <c r="F12" s="1" t="s">
        <v>3</v>
      </c>
      <c r="G12" s="1" t="s">
        <v>3</v>
      </c>
      <c r="H12" s="1" t="s">
        <v>3</v>
      </c>
      <c r="J12" s="1"/>
      <c r="K12" s="1"/>
      <c r="L12" s="1"/>
      <c r="M12" s="1"/>
      <c r="N12" s="1"/>
      <c r="O12" s="1"/>
      <c r="P12" s="1"/>
      <c r="Q12" s="1"/>
    </row>
    <row r="14" spans="2:8" ht="12.75">
      <c r="B14" t="s">
        <v>19</v>
      </c>
      <c r="E14" s="72">
        <v>28871</v>
      </c>
      <c r="F14" s="72">
        <v>53225</v>
      </c>
      <c r="G14" s="72">
        <v>64504</v>
      </c>
      <c r="H14" s="72">
        <v>115175</v>
      </c>
    </row>
    <row r="15" spans="5:8" ht="12.75">
      <c r="E15" s="72"/>
      <c r="F15" s="72"/>
      <c r="G15" s="72"/>
      <c r="H15" s="72"/>
    </row>
    <row r="16" spans="2:8" ht="12.75">
      <c r="B16" s="2" t="s">
        <v>85</v>
      </c>
      <c r="E16" s="72">
        <v>8637</v>
      </c>
      <c r="F16" s="72">
        <v>9068</v>
      </c>
      <c r="G16" s="72">
        <v>17718</v>
      </c>
      <c r="H16" s="72">
        <v>17424</v>
      </c>
    </row>
    <row r="17" spans="5:8" ht="12.75">
      <c r="E17" s="72"/>
      <c r="F17" s="72"/>
      <c r="G17" s="72"/>
      <c r="H17" s="72"/>
    </row>
    <row r="18" spans="2:8" ht="12.75">
      <c r="B18" s="2" t="s">
        <v>41</v>
      </c>
      <c r="E18" s="72">
        <v>-1349</v>
      </c>
      <c r="F18" s="72">
        <v>-900</v>
      </c>
      <c r="G18" s="72">
        <v>-2706</v>
      </c>
      <c r="H18" s="72">
        <v>-1843</v>
      </c>
    </row>
    <row r="19" spans="2:14" ht="12.75">
      <c r="B19" s="2" t="s">
        <v>42</v>
      </c>
      <c r="E19" s="72">
        <v>320</v>
      </c>
      <c r="F19" s="72">
        <v>334</v>
      </c>
      <c r="G19" s="72">
        <v>703</v>
      </c>
      <c r="H19" s="72">
        <v>652</v>
      </c>
      <c r="M19" s="5"/>
      <c r="N19" s="5"/>
    </row>
    <row r="20" spans="2:8" ht="12.75">
      <c r="B20" s="2"/>
      <c r="E20" s="75"/>
      <c r="F20" s="74"/>
      <c r="G20" s="75"/>
      <c r="H20" s="75"/>
    </row>
    <row r="21" spans="2:8" ht="12.75">
      <c r="B21" t="s">
        <v>43</v>
      </c>
      <c r="E21" s="72">
        <f>SUM(E16:E20)</f>
        <v>7608</v>
      </c>
      <c r="F21" s="72">
        <f>SUM(F16:F20)</f>
        <v>8502</v>
      </c>
      <c r="G21" s="72">
        <f>SUM(G16:G20)</f>
        <v>15715</v>
      </c>
      <c r="H21" s="72">
        <f>SUM(H16:H20)</f>
        <v>16233</v>
      </c>
    </row>
    <row r="22" spans="2:8" ht="12.75">
      <c r="B22" s="2" t="s">
        <v>44</v>
      </c>
      <c r="E22" s="75">
        <v>-2138</v>
      </c>
      <c r="F22" s="75">
        <v>-1465</v>
      </c>
      <c r="G22" s="75">
        <v>-4414</v>
      </c>
      <c r="H22" s="75">
        <v>-3810</v>
      </c>
    </row>
    <row r="23" spans="2:8" ht="13.5" thickBot="1">
      <c r="B23" t="s">
        <v>125</v>
      </c>
      <c r="E23" s="76">
        <f>SUM(E21:E22)</f>
        <v>5470</v>
      </c>
      <c r="F23" s="76">
        <f>SUM(F21:F22)</f>
        <v>7037</v>
      </c>
      <c r="G23" s="76">
        <f>SUM(G21:G22)</f>
        <v>11301</v>
      </c>
      <c r="H23" s="76">
        <f>SUM(H21:H22)</f>
        <v>12423</v>
      </c>
    </row>
    <row r="24" spans="5:8" ht="13.5" thickTop="1">
      <c r="E24" s="85"/>
      <c r="F24" s="85"/>
      <c r="G24" s="85"/>
      <c r="H24" s="85"/>
    </row>
    <row r="25" spans="2:8" ht="12.75">
      <c r="B25" s="2" t="s">
        <v>97</v>
      </c>
      <c r="E25" s="72"/>
      <c r="F25" s="72"/>
      <c r="G25" s="72"/>
      <c r="H25" s="72"/>
    </row>
    <row r="26" spans="2:8" ht="12.75">
      <c r="B26" s="39" t="s">
        <v>121</v>
      </c>
      <c r="C26" s="39"/>
      <c r="D26" s="39"/>
      <c r="E26" s="85">
        <v>5469</v>
      </c>
      <c r="F26" s="85">
        <v>4843</v>
      </c>
      <c r="G26" s="85">
        <v>11302</v>
      </c>
      <c r="H26" s="85">
        <v>7033</v>
      </c>
    </row>
    <row r="27" spans="2:8" ht="12.75">
      <c r="B27" s="2" t="s">
        <v>93</v>
      </c>
      <c r="E27" s="72">
        <v>1</v>
      </c>
      <c r="F27" s="72">
        <v>2194</v>
      </c>
      <c r="G27" s="85">
        <v>-1</v>
      </c>
      <c r="H27" s="72">
        <v>5390</v>
      </c>
    </row>
    <row r="28" spans="2:8" ht="13.5" thickBot="1">
      <c r="B28" t="s">
        <v>125</v>
      </c>
      <c r="E28" s="76">
        <f>SUM(E26:E27)</f>
        <v>5470</v>
      </c>
      <c r="F28" s="76">
        <f>SUM(F26:F27)</f>
        <v>7037</v>
      </c>
      <c r="G28" s="76">
        <f>SUM(G26:G27)</f>
        <v>11301</v>
      </c>
      <c r="H28" s="76">
        <f>SUM(H26:H27)</f>
        <v>12423</v>
      </c>
    </row>
    <row r="29" spans="5:8" ht="13.5" thickTop="1">
      <c r="E29" s="86"/>
      <c r="F29" s="86"/>
      <c r="G29" s="86"/>
      <c r="H29" s="86"/>
    </row>
    <row r="30" spans="5:8" ht="12.75">
      <c r="E30" s="86"/>
      <c r="F30" s="86"/>
      <c r="G30" s="86"/>
      <c r="H30" s="86"/>
    </row>
    <row r="31" spans="5:8" ht="12.75">
      <c r="E31" s="86"/>
      <c r="F31" s="86"/>
      <c r="G31" s="86"/>
      <c r="H31" s="86"/>
    </row>
    <row r="32" spans="2:8" ht="12.75">
      <c r="B32" s="39" t="s">
        <v>46</v>
      </c>
      <c r="E32" s="91">
        <f>E26/230913*100</f>
        <v>2.3684244715542215</v>
      </c>
      <c r="F32" s="91">
        <f>F26/230913*100</f>
        <v>2.097326698799981</v>
      </c>
      <c r="G32" s="91">
        <f>G26/230913*100</f>
        <v>4.894484069757874</v>
      </c>
      <c r="H32" s="91">
        <f>H26/230913*100</f>
        <v>3.0457358399050722</v>
      </c>
    </row>
    <row r="33" spans="2:8" s="34" customFormat="1" ht="11.25">
      <c r="B33" s="67" t="s">
        <v>194</v>
      </c>
      <c r="C33" s="67"/>
      <c r="D33" s="67"/>
      <c r="E33" s="88"/>
      <c r="F33" s="89"/>
      <c r="G33" s="89"/>
      <c r="H33" s="89"/>
    </row>
    <row r="34" spans="2:8" s="34" customFormat="1" ht="11.25">
      <c r="B34" s="34" t="s">
        <v>79</v>
      </c>
      <c r="E34" s="88"/>
      <c r="F34" s="89"/>
      <c r="G34" s="89"/>
      <c r="H34" s="89"/>
    </row>
    <row r="35" spans="5:8" ht="12.75">
      <c r="E35" s="73"/>
      <c r="F35" s="87"/>
      <c r="G35" s="87"/>
      <c r="H35" s="87"/>
    </row>
    <row r="36" spans="2:8" ht="12.75">
      <c r="B36" s="39" t="s">
        <v>47</v>
      </c>
      <c r="E36" s="90" t="s">
        <v>175</v>
      </c>
      <c r="F36" s="90" t="s">
        <v>175</v>
      </c>
      <c r="G36" s="90" t="s">
        <v>175</v>
      </c>
      <c r="H36" s="90" t="s">
        <v>175</v>
      </c>
    </row>
    <row r="37" spans="2:8" ht="12.75">
      <c r="B37" s="39"/>
      <c r="E37" s="90"/>
      <c r="F37" s="90"/>
      <c r="G37" s="90"/>
      <c r="H37" s="90"/>
    </row>
    <row r="39" spans="2:8" ht="12.75">
      <c r="B39" s="124" t="s">
        <v>178</v>
      </c>
      <c r="C39" s="124"/>
      <c r="D39" s="124"/>
      <c r="E39" s="124"/>
      <c r="F39" s="124"/>
      <c r="G39" s="124"/>
      <c r="H39" s="124"/>
    </row>
    <row r="40" spans="2:8" ht="12.75">
      <c r="B40" s="124"/>
      <c r="C40" s="124"/>
      <c r="D40" s="124"/>
      <c r="E40" s="124"/>
      <c r="F40" s="124"/>
      <c r="G40" s="124"/>
      <c r="H40" s="124"/>
    </row>
    <row r="41" ht="12.75">
      <c r="C41" s="3"/>
    </row>
    <row r="42" spans="2:3" ht="12.75">
      <c r="B42" s="17"/>
      <c r="C42" s="3"/>
    </row>
    <row r="43" spans="3:8" ht="12.75">
      <c r="C43" s="3"/>
      <c r="E43" s="5"/>
      <c r="F43" s="1"/>
      <c r="G43" s="5"/>
      <c r="H43" s="1"/>
    </row>
    <row r="47" ht="12.75">
      <c r="C47" s="14"/>
    </row>
    <row r="50" s="20" customFormat="1" ht="12.75"/>
    <row r="51" s="20" customFormat="1" ht="12.75"/>
    <row r="52" s="20" customFormat="1" ht="12.75"/>
    <row r="53" s="20" customFormat="1" ht="12.75"/>
    <row r="54" s="20" customFormat="1" ht="12.75"/>
    <row r="55" s="20" customFormat="1" ht="12.75"/>
    <row r="56" s="20" customFormat="1" ht="12.75"/>
  </sheetData>
  <mergeCells count="3">
    <mergeCell ref="E7:F7"/>
    <mergeCell ref="G7:H7"/>
    <mergeCell ref="B39:H40"/>
  </mergeCells>
  <printOptions/>
  <pageMargins left="0.6" right="0.27" top="0.55" bottom="0.5" header="0.3" footer="0.5"/>
  <pageSetup horizontalDpi="600" verticalDpi="600" orientation="portrait" paperSize="9" scale="90" r:id="rId1"/>
  <headerFooter alignWithMargins="0">
    <oddFooter>&amp;C2</oddFooter>
  </headerFooter>
</worksheet>
</file>

<file path=xl/worksheets/sheet2.xml><?xml version="1.0" encoding="utf-8"?>
<worksheet xmlns="http://schemas.openxmlformats.org/spreadsheetml/2006/main" xmlns:r="http://schemas.openxmlformats.org/officeDocument/2006/relationships">
  <dimension ref="B1:AA64"/>
  <sheetViews>
    <sheetView workbookViewId="0" topLeftCell="A37">
      <selection activeCell="I15" sqref="I15"/>
    </sheetView>
  </sheetViews>
  <sheetFormatPr defaultColWidth="9.140625" defaultRowHeight="12.75"/>
  <cols>
    <col min="1" max="1" width="2.421875" style="0" customWidth="1"/>
    <col min="2" max="2" width="3.7109375" style="0" customWidth="1"/>
    <col min="3" max="3" width="2.7109375" style="0" customWidth="1"/>
    <col min="4" max="4" width="39.00390625" style="0" customWidth="1"/>
    <col min="5" max="5" width="13.140625" style="0" customWidth="1"/>
    <col min="6" max="6" width="13.00390625" style="0" customWidth="1"/>
    <col min="7" max="7" width="15.00390625" style="0" customWidth="1"/>
    <col min="8" max="8" width="13.421875" style="0" customWidth="1"/>
    <col min="9" max="9" width="18.140625" style="0" customWidth="1"/>
  </cols>
  <sheetData>
    <row r="1" ht="12.75">
      <c r="B1" s="4" t="str">
        <f>'[1]P&amp;L'!B1</f>
        <v>MUTIARA GOODYEAR DEVELOPMENT BERHAD (40282-V)</v>
      </c>
    </row>
    <row r="2" ht="12.75">
      <c r="B2" s="4" t="str">
        <f>'P&amp;L'!B2</f>
        <v>INTERIM FINANCIAL REPORT FOR THE SECOND QUARTER ENDED 31 OCTOBER 2008</v>
      </c>
    </row>
    <row r="3" ht="12.75">
      <c r="B3" s="4"/>
    </row>
    <row r="4" ht="12.75">
      <c r="B4" s="4" t="s">
        <v>48</v>
      </c>
    </row>
    <row r="6" spans="2:7" ht="12.75">
      <c r="B6" s="2"/>
      <c r="C6" s="2"/>
      <c r="D6" s="2"/>
      <c r="E6" s="1" t="s">
        <v>8</v>
      </c>
      <c r="F6" s="32"/>
      <c r="G6" s="2"/>
    </row>
    <row r="7" spans="2:9" ht="12.75">
      <c r="B7" s="2"/>
      <c r="C7" s="2"/>
      <c r="D7" s="2"/>
      <c r="E7" s="1" t="s">
        <v>9</v>
      </c>
      <c r="F7" s="1" t="s">
        <v>8</v>
      </c>
      <c r="H7" s="1"/>
      <c r="I7" s="1"/>
    </row>
    <row r="8" spans="5:9" ht="12.75">
      <c r="E8" s="37" t="s">
        <v>10</v>
      </c>
      <c r="F8" s="1" t="s">
        <v>11</v>
      </c>
      <c r="H8" s="1"/>
      <c r="I8" s="1"/>
    </row>
    <row r="9" spans="5:9" ht="12.75">
      <c r="E9" s="1" t="s">
        <v>2</v>
      </c>
      <c r="F9" s="1" t="s">
        <v>12</v>
      </c>
      <c r="H9" s="1"/>
      <c r="I9" s="1"/>
    </row>
    <row r="10" spans="5:9" ht="12.75">
      <c r="E10" s="52">
        <f>'P&amp;L'!E11</f>
        <v>39752</v>
      </c>
      <c r="F10" s="52">
        <v>39568</v>
      </c>
      <c r="H10" s="1"/>
      <c r="I10" s="1"/>
    </row>
    <row r="11" spans="5:9" ht="12.75">
      <c r="E11" s="1" t="s">
        <v>3</v>
      </c>
      <c r="F11" s="1" t="s">
        <v>3</v>
      </c>
      <c r="H11" s="1"/>
      <c r="I11" s="1"/>
    </row>
    <row r="12" ht="12.75">
      <c r="B12" s="4" t="s">
        <v>99</v>
      </c>
    </row>
    <row r="13" ht="12.75">
      <c r="B13" t="s">
        <v>110</v>
      </c>
    </row>
    <row r="14" spans="3:7" ht="12.75">
      <c r="C14" t="s">
        <v>20</v>
      </c>
      <c r="E14" s="92">
        <v>4573</v>
      </c>
      <c r="F14" s="92">
        <v>4886</v>
      </c>
      <c r="G14" s="38"/>
    </row>
    <row r="15" spans="2:7" ht="12.75">
      <c r="B15" s="3"/>
      <c r="C15" t="s">
        <v>100</v>
      </c>
      <c r="E15" s="92">
        <v>61596</v>
      </c>
      <c r="F15" s="92">
        <v>61596</v>
      </c>
      <c r="G15" s="38"/>
    </row>
    <row r="16" spans="2:7" ht="12.75">
      <c r="B16" s="3"/>
      <c r="C16" t="s">
        <v>195</v>
      </c>
      <c r="E16" s="92">
        <v>300</v>
      </c>
      <c r="F16" s="119">
        <v>0</v>
      </c>
      <c r="G16" s="38"/>
    </row>
    <row r="17" spans="3:7" ht="12.75">
      <c r="C17" t="s">
        <v>143</v>
      </c>
      <c r="E17" s="92">
        <f>5500+2630</f>
        <v>8130</v>
      </c>
      <c r="F17" s="92">
        <v>8130</v>
      </c>
      <c r="G17" s="38"/>
    </row>
    <row r="18" spans="3:7" ht="12.75">
      <c r="C18" t="s">
        <v>21</v>
      </c>
      <c r="E18" s="92">
        <v>218681</v>
      </c>
      <c r="F18" s="92">
        <v>219583</v>
      </c>
      <c r="G18" s="38"/>
    </row>
    <row r="19" spans="3:7" ht="12.75">
      <c r="C19" t="s">
        <v>94</v>
      </c>
      <c r="E19" s="92">
        <v>16219</v>
      </c>
      <c r="F19" s="92">
        <v>16219</v>
      </c>
      <c r="G19" s="38"/>
    </row>
    <row r="20" spans="3:7" ht="12.75">
      <c r="C20" t="s">
        <v>81</v>
      </c>
      <c r="E20" s="92">
        <v>1327</v>
      </c>
      <c r="F20" s="92">
        <v>702</v>
      </c>
      <c r="G20" s="38"/>
    </row>
    <row r="21" spans="5:7" ht="12.75">
      <c r="E21" s="93">
        <f>SUM(E14:E20)</f>
        <v>310826</v>
      </c>
      <c r="F21" s="93">
        <f>SUM(F14:F20)</f>
        <v>311116</v>
      </c>
      <c r="G21" s="38"/>
    </row>
    <row r="22" spans="5:7" ht="12.75">
      <c r="E22" s="94"/>
      <c r="F22" s="95"/>
      <c r="G22" s="38"/>
    </row>
    <row r="23" spans="2:7" ht="12.75">
      <c r="B23" t="s">
        <v>13</v>
      </c>
      <c r="E23" s="94"/>
      <c r="F23" s="95"/>
      <c r="G23" s="38"/>
    </row>
    <row r="24" spans="3:7" ht="12.75">
      <c r="C24" t="s">
        <v>95</v>
      </c>
      <c r="E24" s="92">
        <v>148542</v>
      </c>
      <c r="F24" s="92">
        <v>136843</v>
      </c>
      <c r="G24" s="38"/>
    </row>
    <row r="25" spans="3:7" ht="12.75">
      <c r="C25" t="s">
        <v>96</v>
      </c>
      <c r="E25" s="92">
        <v>15562</v>
      </c>
      <c r="F25" s="92">
        <v>17325</v>
      </c>
      <c r="G25" s="38"/>
    </row>
    <row r="26" spans="2:7" ht="12.75">
      <c r="B26" s="3"/>
      <c r="C26" t="s">
        <v>23</v>
      </c>
      <c r="E26" s="92">
        <v>23293</v>
      </c>
      <c r="F26" s="92">
        <v>49445</v>
      </c>
      <c r="G26" s="38"/>
    </row>
    <row r="27" spans="3:7" ht="12.75">
      <c r="C27" t="s">
        <v>22</v>
      </c>
      <c r="E27" s="92">
        <f>11988+1862</f>
        <v>13850</v>
      </c>
      <c r="F27" s="92">
        <f>8026+672</f>
        <v>8698</v>
      </c>
      <c r="G27" s="38"/>
    </row>
    <row r="28" spans="2:7" ht="12.75">
      <c r="B28" s="3"/>
      <c r="C28" t="s">
        <v>24</v>
      </c>
      <c r="E28" s="92">
        <f>17847+51110</f>
        <v>68957</v>
      </c>
      <c r="F28" s="92">
        <v>29744</v>
      </c>
      <c r="G28" s="38"/>
    </row>
    <row r="29" spans="5:7" ht="12.75">
      <c r="E29" s="96">
        <f>SUM(E24:E28)</f>
        <v>270204</v>
      </c>
      <c r="F29" s="96">
        <f>SUM(F24:F28)</f>
        <v>242055</v>
      </c>
      <c r="G29" s="21"/>
    </row>
    <row r="30" spans="2:7" ht="13.5" thickBot="1">
      <c r="B30" s="4" t="s">
        <v>104</v>
      </c>
      <c r="E30" s="97">
        <f>E21+E29</f>
        <v>581030</v>
      </c>
      <c r="F30" s="97">
        <f>F21+F29</f>
        <v>553171</v>
      </c>
      <c r="G30" s="21"/>
    </row>
    <row r="31" spans="5:7" ht="12.75">
      <c r="E31" s="94"/>
      <c r="F31" s="98"/>
      <c r="G31" s="21"/>
    </row>
    <row r="32" spans="2:7" ht="12.75">
      <c r="B32" s="4" t="s">
        <v>105</v>
      </c>
      <c r="E32" s="94"/>
      <c r="F32" s="98"/>
      <c r="G32" s="21"/>
    </row>
    <row r="33" spans="2:7" ht="12.75">
      <c r="B33" t="s">
        <v>122</v>
      </c>
      <c r="E33" s="94"/>
      <c r="F33" s="98"/>
      <c r="G33" s="21"/>
    </row>
    <row r="34" spans="3:7" ht="12.75">
      <c r="C34" t="s">
        <v>15</v>
      </c>
      <c r="E34" s="92">
        <v>230914</v>
      </c>
      <c r="F34" s="92">
        <v>230914</v>
      </c>
      <c r="G34" s="38"/>
    </row>
    <row r="35" spans="3:7" ht="12.75">
      <c r="C35" t="s">
        <v>106</v>
      </c>
      <c r="E35" s="92">
        <v>19341</v>
      </c>
      <c r="F35" s="92">
        <v>19341</v>
      </c>
      <c r="G35" s="38"/>
    </row>
    <row r="36" spans="3:7" ht="12.75">
      <c r="C36" t="s">
        <v>107</v>
      </c>
      <c r="E36" s="99">
        <v>60163</v>
      </c>
      <c r="F36" s="99">
        <v>53987</v>
      </c>
      <c r="G36" s="11"/>
    </row>
    <row r="37" spans="5:7" ht="12.75">
      <c r="E37" s="100">
        <f>SUM(E34:E36)</f>
        <v>310418</v>
      </c>
      <c r="F37" s="100">
        <f>SUM(F34:F36)</f>
        <v>304242</v>
      </c>
      <c r="G37" s="11"/>
    </row>
    <row r="38" spans="2:7" ht="12.75">
      <c r="B38" t="s">
        <v>16</v>
      </c>
      <c r="E38" s="95">
        <v>5797</v>
      </c>
      <c r="F38" s="95">
        <v>5798</v>
      </c>
      <c r="G38" s="38"/>
    </row>
    <row r="39" spans="2:7" ht="12.75">
      <c r="B39" t="s">
        <v>108</v>
      </c>
      <c r="E39" s="93">
        <f>SUM(E37:E38)</f>
        <v>316215</v>
      </c>
      <c r="F39" s="93">
        <f>SUM(F37:F38)</f>
        <v>310040</v>
      </c>
      <c r="G39" s="38"/>
    </row>
    <row r="40" spans="2:7" ht="12.75">
      <c r="B40" s="3"/>
      <c r="E40" s="94"/>
      <c r="F40" s="95"/>
      <c r="G40" s="38"/>
    </row>
    <row r="41" spans="2:7" ht="12.75">
      <c r="B41" s="2" t="s">
        <v>109</v>
      </c>
      <c r="E41" s="94"/>
      <c r="F41" s="95"/>
      <c r="G41" s="38"/>
    </row>
    <row r="42" spans="2:7" ht="12.75">
      <c r="B42" s="3"/>
      <c r="C42" s="2" t="s">
        <v>111</v>
      </c>
      <c r="E42" s="92">
        <f>118292+612</f>
        <v>118904</v>
      </c>
      <c r="F42" s="92">
        <v>111313</v>
      </c>
      <c r="G42" s="38"/>
    </row>
    <row r="43" spans="3:7" ht="12.75">
      <c r="C43" s="2" t="s">
        <v>112</v>
      </c>
      <c r="E43" s="92">
        <v>15724</v>
      </c>
      <c r="F43" s="92">
        <v>17523</v>
      </c>
      <c r="G43" s="38"/>
    </row>
    <row r="44" spans="3:7" ht="12.75">
      <c r="C44" s="2" t="s">
        <v>113</v>
      </c>
      <c r="E44" s="92">
        <v>1013</v>
      </c>
      <c r="F44" s="92">
        <v>1013</v>
      </c>
      <c r="G44" s="38"/>
    </row>
    <row r="45" spans="3:7" ht="12.75">
      <c r="C45" s="2"/>
      <c r="E45" s="93">
        <f>SUM(E42:E44)</f>
        <v>135641</v>
      </c>
      <c r="F45" s="93">
        <f>SUM(F42:F44)</f>
        <v>129849</v>
      </c>
      <c r="G45" s="38"/>
    </row>
    <row r="46" spans="2:7" ht="12.75">
      <c r="B46" s="2"/>
      <c r="E46" s="94"/>
      <c r="F46" s="95"/>
      <c r="G46" s="38"/>
    </row>
    <row r="47" spans="2:7" ht="12.75">
      <c r="B47" t="s">
        <v>14</v>
      </c>
      <c r="E47" s="94"/>
      <c r="F47" s="94"/>
      <c r="G47" s="20"/>
    </row>
    <row r="48" spans="3:7" ht="12.75">
      <c r="C48" t="s">
        <v>101</v>
      </c>
      <c r="E48" s="92">
        <v>13750</v>
      </c>
      <c r="F48" s="92">
        <v>19800</v>
      </c>
      <c r="G48" s="38"/>
    </row>
    <row r="49" spans="3:7" ht="12.75">
      <c r="C49" t="s">
        <v>102</v>
      </c>
      <c r="E49" s="119">
        <v>0</v>
      </c>
      <c r="F49" s="94">
        <v>390</v>
      </c>
      <c r="G49" s="38"/>
    </row>
    <row r="50" spans="3:7" ht="12.75">
      <c r="C50" t="s">
        <v>103</v>
      </c>
      <c r="E50" s="92">
        <f>45443+637+7453+5126</f>
        <v>58659</v>
      </c>
      <c r="F50" s="92">
        <v>40902</v>
      </c>
      <c r="G50" s="38"/>
    </row>
    <row r="51" spans="3:7" ht="12.75">
      <c r="C51" t="s">
        <v>28</v>
      </c>
      <c r="E51" s="92">
        <f>364+51249</f>
        <v>51613</v>
      </c>
      <c r="F51" s="92">
        <v>50625</v>
      </c>
      <c r="G51" s="38"/>
    </row>
    <row r="52" spans="3:7" ht="12.75">
      <c r="C52" t="s">
        <v>25</v>
      </c>
      <c r="E52" s="92">
        <v>5152</v>
      </c>
      <c r="F52" s="92">
        <v>1565</v>
      </c>
      <c r="G52" s="38"/>
    </row>
    <row r="53" spans="5:7" ht="12.75">
      <c r="E53" s="93">
        <f>SUM(E48:E52)</f>
        <v>129174</v>
      </c>
      <c r="F53" s="93">
        <f>SUM(F48:F52)</f>
        <v>113282</v>
      </c>
      <c r="G53" s="38"/>
    </row>
    <row r="54" spans="2:7" ht="12.75">
      <c r="B54" t="s">
        <v>114</v>
      </c>
      <c r="E54" s="93">
        <f>E45+E53</f>
        <v>264815</v>
      </c>
      <c r="F54" s="93">
        <f>F45+F53</f>
        <v>243131</v>
      </c>
      <c r="G54" s="38"/>
    </row>
    <row r="55" spans="2:7" ht="13.5" thickBot="1">
      <c r="B55" s="4" t="s">
        <v>115</v>
      </c>
      <c r="E55" s="97">
        <f>E39+E54</f>
        <v>581030</v>
      </c>
      <c r="F55" s="97">
        <f>F39+F54</f>
        <v>553171</v>
      </c>
      <c r="G55" s="20"/>
    </row>
    <row r="56" spans="2:7" ht="12.75">
      <c r="B56" s="3"/>
      <c r="C56" s="20"/>
      <c r="D56" s="20"/>
      <c r="E56" s="21"/>
      <c r="F56" s="21"/>
      <c r="G56" s="21"/>
    </row>
    <row r="57" spans="3:7" ht="12.75">
      <c r="C57" s="2"/>
      <c r="G57" s="20"/>
    </row>
    <row r="58" spans="2:7" ht="12.75">
      <c r="B58" s="39" t="s">
        <v>98</v>
      </c>
      <c r="D58" s="39"/>
      <c r="E58" s="101">
        <f>E37/E34</f>
        <v>1.3443013416250205</v>
      </c>
      <c r="F58" s="101">
        <f>F37/F34</f>
        <v>1.3175554535454759</v>
      </c>
      <c r="G58" s="42"/>
    </row>
    <row r="59" spans="3:7" ht="12.75">
      <c r="C59" s="40" t="s">
        <v>116</v>
      </c>
      <c r="D59" s="39"/>
      <c r="E59" s="39"/>
      <c r="F59" s="39"/>
      <c r="G59" s="39"/>
    </row>
    <row r="60" spans="3:27" ht="12.75">
      <c r="C60" s="34"/>
      <c r="M60" s="41"/>
      <c r="N60" s="41"/>
      <c r="O60" s="41"/>
      <c r="P60" s="1"/>
      <c r="Q60" s="1"/>
      <c r="R60" s="1"/>
      <c r="S60" s="1"/>
      <c r="T60" s="1"/>
      <c r="U60" s="1"/>
      <c r="V60" s="1"/>
      <c r="X60" s="41"/>
      <c r="Y60" s="41"/>
      <c r="Z60" s="41"/>
      <c r="AA60" s="1"/>
    </row>
    <row r="61" ht="12.75">
      <c r="C61" s="14"/>
    </row>
    <row r="62" spans="2:8" ht="12.75" customHeight="1">
      <c r="B62" s="124" t="s">
        <v>179</v>
      </c>
      <c r="C62" s="124"/>
      <c r="D62" s="124"/>
      <c r="E62" s="124"/>
      <c r="F62" s="124"/>
      <c r="G62" s="45"/>
      <c r="H62" s="45"/>
    </row>
    <row r="63" spans="2:8" ht="12.75">
      <c r="B63" s="124"/>
      <c r="C63" s="124"/>
      <c r="D63" s="124"/>
      <c r="E63" s="124"/>
      <c r="F63" s="124"/>
      <c r="G63" s="45"/>
      <c r="H63" s="45"/>
    </row>
    <row r="64" spans="2:6" ht="12.75">
      <c r="B64" s="124"/>
      <c r="C64" s="124"/>
      <c r="D64" s="124"/>
      <c r="E64" s="124"/>
      <c r="F64" s="124"/>
    </row>
  </sheetData>
  <mergeCells count="1">
    <mergeCell ref="B62:F64"/>
  </mergeCells>
  <printOptions/>
  <pageMargins left="0.8" right="0.47" top="0.5" bottom="0.5" header="0.5" footer="0.25"/>
  <pageSetup horizontalDpi="600" verticalDpi="600" orientation="portrait" paperSize="9" scale="95" r:id="rId1"/>
  <headerFooter alignWithMargins="0">
    <oddFooter>&amp;C3</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Z41"/>
  <sheetViews>
    <sheetView workbookViewId="0" topLeftCell="A16">
      <selection activeCell="F23" sqref="F23"/>
    </sheetView>
  </sheetViews>
  <sheetFormatPr defaultColWidth="9.140625" defaultRowHeight="12.75"/>
  <cols>
    <col min="1" max="1" width="2.421875" style="0" customWidth="1"/>
    <col min="2" max="2" width="22.00390625" style="0" customWidth="1"/>
    <col min="3" max="3" width="1.421875" style="0" customWidth="1"/>
    <col min="4" max="4" width="10.140625" style="0" customWidth="1"/>
    <col min="5" max="5" width="15.00390625" style="0" customWidth="1"/>
    <col min="6" max="6" width="10.140625" style="0" customWidth="1"/>
    <col min="7" max="7" width="10.57421875" style="0" customWidth="1"/>
    <col min="8" max="8" width="10.8515625" style="0" customWidth="1"/>
    <col min="9" max="9" width="10.421875" style="0" customWidth="1"/>
  </cols>
  <sheetData>
    <row r="1" ht="12.75">
      <c r="B1" s="4" t="str">
        <f>'P&amp;L'!B1</f>
        <v>MUTIARA GOODYEAR DEVELOPMENT BERHAD (40282-V)</v>
      </c>
    </row>
    <row r="2" ht="12.75">
      <c r="B2" s="4" t="str">
        <f>'P&amp;L'!B2</f>
        <v>INTERIM FINANCIAL REPORT FOR THE SECOND QUARTER ENDED 31 OCTOBER 2008</v>
      </c>
    </row>
    <row r="3" ht="12.75">
      <c r="B3" s="4"/>
    </row>
    <row r="4" ht="12.75">
      <c r="B4" s="4" t="s">
        <v>49</v>
      </c>
    </row>
    <row r="7" spans="4:7" ht="12.75">
      <c r="D7" s="125" t="s">
        <v>127</v>
      </c>
      <c r="E7" s="126"/>
      <c r="F7" s="126"/>
      <c r="G7" s="127"/>
    </row>
    <row r="8" spans="4:7" ht="5.25" customHeight="1">
      <c r="D8" s="11"/>
      <c r="E8" s="11"/>
      <c r="F8" s="11"/>
      <c r="G8" s="11"/>
    </row>
    <row r="9" ht="12.75">
      <c r="E9" s="116" t="s">
        <v>118</v>
      </c>
    </row>
    <row r="10" spans="4:9" ht="12.75">
      <c r="D10" s="1" t="s">
        <v>50</v>
      </c>
      <c r="E10" s="1" t="s">
        <v>50</v>
      </c>
      <c r="F10" s="1" t="s">
        <v>78</v>
      </c>
      <c r="G10" s="1"/>
      <c r="H10" s="1" t="s">
        <v>119</v>
      </c>
      <c r="I10" s="1" t="s">
        <v>18</v>
      </c>
    </row>
    <row r="11" spans="4:9" ht="12.75">
      <c r="D11" s="1" t="s">
        <v>51</v>
      </c>
      <c r="E11" s="1" t="s">
        <v>52</v>
      </c>
      <c r="F11" s="1" t="s">
        <v>123</v>
      </c>
      <c r="G11" s="1" t="s">
        <v>124</v>
      </c>
      <c r="H11" s="1" t="s">
        <v>120</v>
      </c>
      <c r="I11" s="1" t="s">
        <v>117</v>
      </c>
    </row>
    <row r="12" spans="4:9" ht="12.75">
      <c r="D12" s="1"/>
      <c r="E12" s="1"/>
      <c r="F12" s="1"/>
      <c r="G12" s="1"/>
      <c r="H12" s="1"/>
      <c r="I12" s="1"/>
    </row>
    <row r="13" spans="4:9" ht="12.75">
      <c r="D13" s="1" t="s">
        <v>3</v>
      </c>
      <c r="E13" s="1" t="s">
        <v>3</v>
      </c>
      <c r="F13" s="1" t="s">
        <v>3</v>
      </c>
      <c r="G13" s="1" t="s">
        <v>3</v>
      </c>
      <c r="H13" s="1" t="s">
        <v>3</v>
      </c>
      <c r="I13" s="1" t="s">
        <v>3</v>
      </c>
    </row>
    <row r="15" spans="2:9" ht="12.75">
      <c r="B15" t="s">
        <v>180</v>
      </c>
      <c r="D15" s="8">
        <f aca="true" t="shared" si="0" ref="D15:I15">D37</f>
        <v>230914</v>
      </c>
      <c r="E15" s="8">
        <f t="shared" si="0"/>
        <v>19341</v>
      </c>
      <c r="F15" s="8">
        <f t="shared" si="0"/>
        <v>53987</v>
      </c>
      <c r="G15" s="8">
        <f t="shared" si="0"/>
        <v>304242</v>
      </c>
      <c r="H15" s="8">
        <f t="shared" si="0"/>
        <v>5798</v>
      </c>
      <c r="I15" s="8">
        <f t="shared" si="0"/>
        <v>310040</v>
      </c>
    </row>
    <row r="16" ht="12.75">
      <c r="I16" s="8"/>
    </row>
    <row r="17" spans="2:9" ht="12.75">
      <c r="B17" t="s">
        <v>45</v>
      </c>
      <c r="D17" s="7">
        <v>0</v>
      </c>
      <c r="E17" s="7">
        <v>0</v>
      </c>
      <c r="F17" s="7">
        <f>'P&amp;L'!G26</f>
        <v>11302</v>
      </c>
      <c r="G17" s="8">
        <f>SUM(D17:F17)</f>
        <v>11302</v>
      </c>
      <c r="H17" s="7">
        <f>'P&amp;L'!G27</f>
        <v>-1</v>
      </c>
      <c r="I17" s="7">
        <f>SUM(G17:H17)</f>
        <v>11301</v>
      </c>
    </row>
    <row r="18" spans="4:9" ht="12.75">
      <c r="D18" s="7"/>
      <c r="E18" s="7"/>
      <c r="F18" s="7"/>
      <c r="G18" s="8"/>
      <c r="H18" s="7"/>
      <c r="I18" s="7"/>
    </row>
    <row r="19" spans="2:9" ht="12.75">
      <c r="B19" t="s">
        <v>212</v>
      </c>
      <c r="D19" s="7"/>
      <c r="E19" s="7"/>
      <c r="F19" s="7">
        <v>-5126</v>
      </c>
      <c r="G19" s="8">
        <f>SUM(D19:F19)</f>
        <v>-5126</v>
      </c>
      <c r="H19" s="7"/>
      <c r="I19" s="7">
        <f>SUM(G19:H19)</f>
        <v>-5126</v>
      </c>
    </row>
    <row r="21" spans="2:9" ht="13.5" thickBot="1">
      <c r="B21" s="39" t="s">
        <v>210</v>
      </c>
      <c r="D21" s="9">
        <f aca="true" t="shared" si="1" ref="D21:I21">SUM(D15:D20)</f>
        <v>230914</v>
      </c>
      <c r="E21" s="9">
        <f t="shared" si="1"/>
        <v>19341</v>
      </c>
      <c r="F21" s="9">
        <f t="shared" si="1"/>
        <v>60163</v>
      </c>
      <c r="G21" s="9">
        <f t="shared" si="1"/>
        <v>310418</v>
      </c>
      <c r="H21" s="9">
        <f t="shared" si="1"/>
        <v>5797</v>
      </c>
      <c r="I21" s="9">
        <f t="shared" si="1"/>
        <v>316215</v>
      </c>
    </row>
    <row r="22" ht="13.5" thickTop="1"/>
    <row r="25" spans="2:9" ht="12.75">
      <c r="B25" t="s">
        <v>182</v>
      </c>
      <c r="D25" s="10">
        <v>230914</v>
      </c>
      <c r="E25" s="10">
        <v>19341</v>
      </c>
      <c r="F25" s="10">
        <v>39152</v>
      </c>
      <c r="G25" s="8">
        <f>SUM(D25:F25)</f>
        <v>289407</v>
      </c>
      <c r="H25" s="10">
        <v>9675</v>
      </c>
      <c r="I25" s="7">
        <f>SUM(G25:H25)</f>
        <v>299082</v>
      </c>
    </row>
    <row r="26" spans="4:9" ht="12.75">
      <c r="D26" s="10"/>
      <c r="E26" s="10"/>
      <c r="F26" s="10"/>
      <c r="G26" s="8"/>
      <c r="H26" s="10"/>
      <c r="I26" s="7"/>
    </row>
    <row r="27" spans="2:9" ht="12.75">
      <c r="B27" t="s">
        <v>53</v>
      </c>
      <c r="D27" s="7">
        <v>0</v>
      </c>
      <c r="E27" s="7">
        <v>0</v>
      </c>
      <c r="F27" s="7">
        <v>19892</v>
      </c>
      <c r="G27" s="8">
        <f>SUM(D27:F27)</f>
        <v>19892</v>
      </c>
      <c r="H27" s="7">
        <v>5817</v>
      </c>
      <c r="I27" s="7">
        <f>SUM(G27:H27)</f>
        <v>25709</v>
      </c>
    </row>
    <row r="28" spans="4:9" ht="12.75">
      <c r="D28" s="7"/>
      <c r="E28" s="7"/>
      <c r="F28" s="7"/>
      <c r="G28" s="7"/>
      <c r="H28" s="7"/>
      <c r="I28" s="7"/>
    </row>
    <row r="29" spans="2:9" ht="12.75">
      <c r="B29" t="s">
        <v>181</v>
      </c>
      <c r="D29" s="7">
        <v>0</v>
      </c>
      <c r="E29" s="7">
        <v>0</v>
      </c>
      <c r="F29" s="7">
        <v>-5057</v>
      </c>
      <c r="G29" s="8">
        <f>SUM(D29:F29)</f>
        <v>-5057</v>
      </c>
      <c r="H29" s="7">
        <v>0</v>
      </c>
      <c r="I29" s="7">
        <f>SUM(G29:H29)</f>
        <v>-5057</v>
      </c>
    </row>
    <row r="30" spans="4:9" ht="12.75">
      <c r="D30" s="7"/>
      <c r="E30" s="7"/>
      <c r="F30" s="7"/>
      <c r="G30" s="8"/>
      <c r="H30" s="7"/>
      <c r="I30" s="7"/>
    </row>
    <row r="31" spans="2:9" ht="12.75">
      <c r="B31" t="s">
        <v>184</v>
      </c>
      <c r="D31" s="7">
        <v>0</v>
      </c>
      <c r="E31" s="7">
        <v>0</v>
      </c>
      <c r="F31" s="7">
        <v>0</v>
      </c>
      <c r="G31" s="8">
        <f>SUM(D31:F31)</f>
        <v>0</v>
      </c>
      <c r="H31" s="7">
        <v>-10194</v>
      </c>
      <c r="I31" s="7">
        <f>SUM(G31:H31)</f>
        <v>-10194</v>
      </c>
    </row>
    <row r="32" spans="2:9" ht="12.75">
      <c r="B32" t="s">
        <v>185</v>
      </c>
      <c r="D32" s="7"/>
      <c r="E32" s="7"/>
      <c r="F32" s="7"/>
      <c r="G32" s="8"/>
      <c r="H32" s="7"/>
      <c r="I32" s="7"/>
    </row>
    <row r="33" spans="4:9" ht="12.75">
      <c r="D33" s="7"/>
      <c r="E33" s="7"/>
      <c r="F33" s="7"/>
      <c r="G33" s="8"/>
      <c r="H33" s="7"/>
      <c r="I33" s="7"/>
    </row>
    <row r="34" spans="2:9" ht="12.75">
      <c r="B34" t="s">
        <v>186</v>
      </c>
      <c r="D34" s="7">
        <v>0</v>
      </c>
      <c r="E34" s="7">
        <v>0</v>
      </c>
      <c r="F34" s="7">
        <v>0</v>
      </c>
      <c r="G34" s="8">
        <f>SUM(D34:F34)</f>
        <v>0</v>
      </c>
      <c r="H34" s="7">
        <v>500</v>
      </c>
      <c r="I34" s="7">
        <f>SUM(G34:H34)</f>
        <v>500</v>
      </c>
    </row>
    <row r="35" spans="2:9" ht="12.75">
      <c r="B35" t="s">
        <v>187</v>
      </c>
      <c r="D35" s="7"/>
      <c r="E35" s="7"/>
      <c r="F35" s="7"/>
      <c r="G35" s="8"/>
      <c r="H35" s="7"/>
      <c r="I35" s="7"/>
    </row>
    <row r="36" spans="4:9" ht="12.75">
      <c r="D36" s="6"/>
      <c r="E36" s="6"/>
      <c r="F36" s="6"/>
      <c r="G36" s="6"/>
      <c r="H36" s="6"/>
      <c r="I36" s="6"/>
    </row>
    <row r="37" spans="2:9" ht="13.5" thickBot="1">
      <c r="B37" t="s">
        <v>183</v>
      </c>
      <c r="D37" s="19">
        <f aca="true" t="shared" si="2" ref="D37:I37">SUM(D25:D36)</f>
        <v>230914</v>
      </c>
      <c r="E37" s="19">
        <f t="shared" si="2"/>
        <v>19341</v>
      </c>
      <c r="F37" s="19">
        <f t="shared" si="2"/>
        <v>53987</v>
      </c>
      <c r="G37" s="19">
        <f t="shared" si="2"/>
        <v>304242</v>
      </c>
      <c r="H37" s="19">
        <f t="shared" si="2"/>
        <v>5798</v>
      </c>
      <c r="I37" s="19">
        <f t="shared" si="2"/>
        <v>310040</v>
      </c>
    </row>
    <row r="38" ht="13.5" thickTop="1"/>
    <row r="40" spans="2:26" ht="12.75" customHeight="1">
      <c r="B40" s="124" t="s">
        <v>188</v>
      </c>
      <c r="C40" s="124"/>
      <c r="D40" s="124"/>
      <c r="E40" s="124"/>
      <c r="F40" s="124"/>
      <c r="G40" s="124"/>
      <c r="H40" s="124"/>
      <c r="I40" s="124"/>
      <c r="L40" s="5"/>
      <c r="M40" s="5"/>
      <c r="N40" s="5"/>
      <c r="O40" s="1"/>
      <c r="P40" s="1"/>
      <c r="Q40" s="1"/>
      <c r="R40" s="1"/>
      <c r="S40" s="1"/>
      <c r="T40" s="1"/>
      <c r="U40" s="1"/>
      <c r="W40" s="5"/>
      <c r="X40" s="5"/>
      <c r="Y40" s="5"/>
      <c r="Z40" s="1"/>
    </row>
    <row r="41" spans="2:9" ht="12.75">
      <c r="B41" s="124"/>
      <c r="C41" s="124"/>
      <c r="D41" s="124"/>
      <c r="E41" s="124"/>
      <c r="F41" s="124"/>
      <c r="G41" s="124"/>
      <c r="H41" s="124"/>
      <c r="I41" s="124"/>
    </row>
  </sheetData>
  <mergeCells count="2">
    <mergeCell ref="D7:G7"/>
    <mergeCell ref="B40:I41"/>
  </mergeCells>
  <printOptions/>
  <pageMargins left="0.4" right="0.25" top="0.5" bottom="0.5" header="0.5" footer="0.25"/>
  <pageSetup fitToHeight="1" fitToWidth="1" horizontalDpi="600" verticalDpi="600" orientation="portrait" paperSize="9" r:id="rId2"/>
  <headerFooter alignWithMargins="0">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Z52"/>
  <sheetViews>
    <sheetView workbookViewId="0" topLeftCell="A1">
      <selection activeCell="G21" sqref="G21"/>
    </sheetView>
  </sheetViews>
  <sheetFormatPr defaultColWidth="9.140625" defaultRowHeight="12.75"/>
  <cols>
    <col min="1" max="1" width="2.28125" style="0" customWidth="1"/>
    <col min="2" max="2" width="49.140625" style="0" customWidth="1"/>
    <col min="3" max="3" width="2.421875" style="0" customWidth="1"/>
    <col min="4" max="4" width="17.7109375" style="0" customWidth="1"/>
    <col min="5" max="5" width="14.57421875" style="0" customWidth="1"/>
  </cols>
  <sheetData>
    <row r="1" ht="12.75">
      <c r="B1" s="4" t="s">
        <v>17</v>
      </c>
    </row>
    <row r="2" ht="12.75">
      <c r="B2" s="4" t="str">
        <f>'P&amp;L'!B2</f>
        <v>INTERIM FINANCIAL REPORT FOR THE SECOND QUARTER ENDED 31 OCTOBER 2008</v>
      </c>
    </row>
    <row r="3" ht="12.75">
      <c r="B3" s="4"/>
    </row>
    <row r="4" ht="12.75">
      <c r="B4" s="4" t="s">
        <v>87</v>
      </c>
    </row>
    <row r="6" ht="12.75">
      <c r="D6" s="1" t="s">
        <v>8</v>
      </c>
    </row>
    <row r="7" spans="4:5" ht="12.75">
      <c r="D7" s="1" t="s">
        <v>9</v>
      </c>
      <c r="E7" s="1" t="s">
        <v>8</v>
      </c>
    </row>
    <row r="8" spans="4:5" ht="12.75">
      <c r="D8" s="1" t="s">
        <v>10</v>
      </c>
      <c r="E8" s="1" t="s">
        <v>11</v>
      </c>
    </row>
    <row r="9" spans="4:5" ht="12.75">
      <c r="D9" s="1" t="s">
        <v>2</v>
      </c>
      <c r="E9" s="1" t="s">
        <v>12</v>
      </c>
    </row>
    <row r="10" spans="4:5" ht="12.75">
      <c r="D10" s="52">
        <f>'P&amp;L'!E11</f>
        <v>39752</v>
      </c>
      <c r="E10" s="52">
        <v>39568</v>
      </c>
    </row>
    <row r="11" spans="4:5" ht="12.75">
      <c r="D11" s="1" t="s">
        <v>3</v>
      </c>
      <c r="E11" s="1" t="s">
        <v>3</v>
      </c>
    </row>
    <row r="13" spans="2:5" ht="12.75">
      <c r="B13" t="s">
        <v>196</v>
      </c>
      <c r="D13" s="80">
        <v>31236</v>
      </c>
      <c r="E13" s="72">
        <v>14834</v>
      </c>
    </row>
    <row r="14" spans="4:5" ht="12.75">
      <c r="D14" s="81"/>
      <c r="E14" s="72"/>
    </row>
    <row r="15" spans="2:5" ht="12.75">
      <c r="B15" t="s">
        <v>197</v>
      </c>
      <c r="D15" s="80">
        <v>-689</v>
      </c>
      <c r="E15" s="72">
        <v>-7897</v>
      </c>
    </row>
    <row r="16" spans="4:5" ht="12.75">
      <c r="D16" s="81"/>
      <c r="E16" s="72"/>
    </row>
    <row r="17" spans="2:5" ht="12.75">
      <c r="B17" t="s">
        <v>198</v>
      </c>
      <c r="D17" s="80">
        <v>7621</v>
      </c>
      <c r="E17" s="72">
        <v>-11096</v>
      </c>
    </row>
    <row r="18" spans="4:5" ht="12.75">
      <c r="D18" s="82"/>
      <c r="E18" s="75"/>
    </row>
    <row r="19" spans="2:5" ht="12.75">
      <c r="B19" t="s">
        <v>199</v>
      </c>
      <c r="D19" s="80">
        <f>SUM(D13:D18)</f>
        <v>38168</v>
      </c>
      <c r="E19" s="72">
        <f>SUM(E13:E18)</f>
        <v>-4159</v>
      </c>
    </row>
    <row r="20" spans="4:5" ht="12.75">
      <c r="D20" s="80"/>
      <c r="E20" s="72"/>
    </row>
    <row r="21" spans="2:5" ht="12.75">
      <c r="B21" t="s">
        <v>140</v>
      </c>
      <c r="D21" s="80">
        <v>25384</v>
      </c>
      <c r="E21" s="72">
        <v>29543</v>
      </c>
    </row>
    <row r="22" spans="4:5" ht="12.75">
      <c r="D22" s="80"/>
      <c r="E22" s="72"/>
    </row>
    <row r="23" spans="2:5" ht="13.5" thickBot="1">
      <c r="B23" t="s">
        <v>141</v>
      </c>
      <c r="D23" s="83">
        <f>SUM(D19:D22)</f>
        <v>63552</v>
      </c>
      <c r="E23" s="76">
        <f>SUM(E19:E22)</f>
        <v>25384</v>
      </c>
    </row>
    <row r="24" spans="4:5" ht="13.5" thickTop="1">
      <c r="D24" s="84"/>
      <c r="E24" s="84"/>
    </row>
    <row r="25" spans="4:5" ht="12.75">
      <c r="D25" s="77"/>
      <c r="E25" s="77"/>
    </row>
    <row r="26" ht="12.75">
      <c r="B26" s="14" t="s">
        <v>74</v>
      </c>
    </row>
    <row r="28" spans="4:5" ht="12.75">
      <c r="D28" s="32" t="s">
        <v>8</v>
      </c>
      <c r="E28" s="14"/>
    </row>
    <row r="29" spans="4:5" ht="12.75">
      <c r="D29" s="32" t="s">
        <v>9</v>
      </c>
      <c r="E29" s="32" t="s">
        <v>8</v>
      </c>
    </row>
    <row r="30" spans="4:5" ht="12.75">
      <c r="D30" s="32" t="s">
        <v>10</v>
      </c>
      <c r="E30" s="32" t="s">
        <v>11</v>
      </c>
    </row>
    <row r="31" spans="4:5" ht="12.75">
      <c r="D31" s="32" t="s">
        <v>2</v>
      </c>
      <c r="E31" s="32" t="s">
        <v>12</v>
      </c>
    </row>
    <row r="32" spans="4:5" ht="12.75">
      <c r="D32" s="70">
        <f>D10</f>
        <v>39752</v>
      </c>
      <c r="E32" s="70">
        <f>E10</f>
        <v>39568</v>
      </c>
    </row>
    <row r="33" spans="4:5" ht="12.75">
      <c r="D33" s="32" t="s">
        <v>3</v>
      </c>
      <c r="E33" s="32" t="s">
        <v>3</v>
      </c>
    </row>
    <row r="34" spans="4:5" ht="12.75">
      <c r="D34" s="32"/>
      <c r="E34" s="32"/>
    </row>
    <row r="35" spans="2:5" ht="12.75">
      <c r="B35" s="14" t="s">
        <v>190</v>
      </c>
      <c r="D35" s="78">
        <v>50912</v>
      </c>
      <c r="E35" s="117">
        <v>26302</v>
      </c>
    </row>
    <row r="36" spans="2:5" ht="12.75">
      <c r="B36" s="14" t="s">
        <v>191</v>
      </c>
      <c r="D36" s="78"/>
      <c r="E36" s="117"/>
    </row>
    <row r="37" spans="2:5" ht="12.75">
      <c r="B37" s="14" t="s">
        <v>76</v>
      </c>
      <c r="D37" s="78">
        <v>16332</v>
      </c>
      <c r="E37" s="117">
        <v>1816</v>
      </c>
    </row>
    <row r="38" spans="2:5" ht="12.75">
      <c r="B38" s="14" t="s">
        <v>75</v>
      </c>
      <c r="D38" s="78">
        <v>-3692</v>
      </c>
      <c r="E38" s="117">
        <v>-2734</v>
      </c>
    </row>
    <row r="39" spans="4:5" ht="13.5" thickBot="1">
      <c r="D39" s="79">
        <f>SUM(D35:D38)</f>
        <v>63552</v>
      </c>
      <c r="E39" s="118">
        <f>SUM(E35:E38)</f>
        <v>25384</v>
      </c>
    </row>
    <row r="40" spans="4:5" ht="13.5" thickTop="1">
      <c r="D40" s="32"/>
      <c r="E40" s="32"/>
    </row>
    <row r="43" spans="2:26" ht="12.75" customHeight="1">
      <c r="B43" s="124" t="s">
        <v>189</v>
      </c>
      <c r="C43" s="124"/>
      <c r="D43" s="124"/>
      <c r="E43" s="124"/>
      <c r="F43" s="45"/>
      <c r="G43" s="45"/>
      <c r="H43" s="45"/>
      <c r="L43" s="5"/>
      <c r="M43" s="5"/>
      <c r="N43" s="5"/>
      <c r="O43" s="1"/>
      <c r="P43" s="1"/>
      <c r="Q43" s="1"/>
      <c r="R43" s="1"/>
      <c r="S43" s="1"/>
      <c r="T43" s="1"/>
      <c r="U43" s="1"/>
      <c r="W43" s="5"/>
      <c r="X43" s="5"/>
      <c r="Y43" s="5"/>
      <c r="Z43" s="1"/>
    </row>
    <row r="44" spans="2:8" ht="12.75">
      <c r="B44" s="124"/>
      <c r="C44" s="124"/>
      <c r="D44" s="124"/>
      <c r="E44" s="124"/>
      <c r="F44" s="45"/>
      <c r="G44" s="45"/>
      <c r="H44" s="45"/>
    </row>
    <row r="45" spans="2:5" ht="12.75">
      <c r="B45" s="124"/>
      <c r="C45" s="124"/>
      <c r="D45" s="124"/>
      <c r="E45" s="124"/>
    </row>
    <row r="52" spans="2:26" ht="12.75">
      <c r="B52" s="14"/>
      <c r="C52" s="3"/>
      <c r="L52" s="5"/>
      <c r="M52" s="5"/>
      <c r="N52" s="5"/>
      <c r="O52" s="1"/>
      <c r="P52" s="1"/>
      <c r="Q52" s="1"/>
      <c r="R52" s="1"/>
      <c r="S52" s="1"/>
      <c r="T52" s="1"/>
      <c r="U52" s="1"/>
      <c r="W52" s="5"/>
      <c r="X52" s="5"/>
      <c r="Y52" s="5"/>
      <c r="Z52" s="1"/>
    </row>
  </sheetData>
  <mergeCells count="1">
    <mergeCell ref="B43:E45"/>
  </mergeCells>
  <printOptions/>
  <pageMargins left="0.75" right="0.75" top="0.63" bottom="0.5" header="0.5" footer="0.25"/>
  <pageSetup fitToHeight="1" fitToWidth="1" horizontalDpi="600" verticalDpi="600" orientation="portrait" paperSize="9" r:id="rId1"/>
  <headerFooter alignWithMargins="0">
    <oddFooter>&amp;C5</oddFooter>
  </headerFooter>
</worksheet>
</file>

<file path=xl/worksheets/sheet5.xml><?xml version="1.0" encoding="utf-8"?>
<worksheet xmlns="http://schemas.openxmlformats.org/spreadsheetml/2006/main" xmlns:r="http://schemas.openxmlformats.org/officeDocument/2006/relationships">
  <dimension ref="A1:I221"/>
  <sheetViews>
    <sheetView workbookViewId="0" topLeftCell="A82">
      <selection activeCell="C118" sqref="C118"/>
    </sheetView>
  </sheetViews>
  <sheetFormatPr defaultColWidth="9.140625" defaultRowHeight="12.75"/>
  <cols>
    <col min="1" max="1" width="3.140625" style="0" customWidth="1"/>
    <col min="2" max="2" width="4.140625" style="0" customWidth="1"/>
    <col min="3" max="3" width="3.57421875" style="0" customWidth="1"/>
    <col min="4" max="4" width="42.28125" style="0" customWidth="1"/>
    <col min="5" max="5" width="13.28125" style="0" customWidth="1"/>
    <col min="6" max="6" width="11.57421875" style="0" customWidth="1"/>
    <col min="7" max="7" width="12.28125" style="0" customWidth="1"/>
    <col min="8" max="8" width="12.140625" style="0" customWidth="1"/>
    <col min="9" max="9" width="9.28125" style="0" bestFit="1" customWidth="1"/>
  </cols>
  <sheetData>
    <row r="1" ht="12.75">
      <c r="B1" s="4" t="s">
        <v>17</v>
      </c>
    </row>
    <row r="2" ht="12.75">
      <c r="B2" s="4" t="str">
        <f>'P&amp;L'!B2</f>
        <v>INTERIM FINANCIAL REPORT FOR THE SECOND QUARTER ENDED 31 OCTOBER 2008</v>
      </c>
    </row>
    <row r="3" ht="12.75">
      <c r="B3" s="4"/>
    </row>
    <row r="4" ht="12.75">
      <c r="B4" s="4" t="s">
        <v>54</v>
      </c>
    </row>
    <row r="6" spans="2:3" ht="12.75">
      <c r="B6" s="3">
        <v>1</v>
      </c>
      <c r="C6" s="4" t="s">
        <v>56</v>
      </c>
    </row>
    <row r="8" spans="3:8" ht="12.75" customHeight="1">
      <c r="C8" s="129" t="s">
        <v>126</v>
      </c>
      <c r="D8" s="129"/>
      <c r="E8" s="129"/>
      <c r="F8" s="129"/>
      <c r="G8" s="129"/>
      <c r="H8" s="129"/>
    </row>
    <row r="9" spans="3:8" ht="12.75">
      <c r="C9" s="129"/>
      <c r="D9" s="129"/>
      <c r="E9" s="129"/>
      <c r="F9" s="129"/>
      <c r="G9" s="129"/>
      <c r="H9" s="129"/>
    </row>
    <row r="10" spans="3:8" ht="12.75">
      <c r="C10" s="129"/>
      <c r="D10" s="129"/>
      <c r="E10" s="129"/>
      <c r="F10" s="129"/>
      <c r="G10" s="129"/>
      <c r="H10" s="129"/>
    </row>
    <row r="11" spans="4:8" ht="12.75">
      <c r="D11" s="43"/>
      <c r="E11" s="43"/>
      <c r="F11" s="43"/>
      <c r="G11" s="43"/>
      <c r="H11" s="43"/>
    </row>
    <row r="12" spans="3:8" ht="12.75" customHeight="1">
      <c r="C12" s="129" t="s">
        <v>193</v>
      </c>
      <c r="D12" s="129"/>
      <c r="E12" s="129"/>
      <c r="F12" s="129"/>
      <c r="G12" s="129"/>
      <c r="H12" s="129"/>
    </row>
    <row r="13" spans="3:8" ht="12.75">
      <c r="C13" s="129"/>
      <c r="D13" s="129"/>
      <c r="E13" s="129"/>
      <c r="F13" s="129"/>
      <c r="G13" s="129"/>
      <c r="H13" s="129"/>
    </row>
    <row r="14" spans="3:8" ht="13.5" customHeight="1">
      <c r="C14" s="129"/>
      <c r="D14" s="129"/>
      <c r="E14" s="129"/>
      <c r="F14" s="129"/>
      <c r="G14" s="129"/>
      <c r="H14" s="129"/>
    </row>
    <row r="15" spans="3:8" ht="13.5" customHeight="1">
      <c r="C15" s="129"/>
      <c r="D15" s="129"/>
      <c r="E15" s="129"/>
      <c r="F15" s="129"/>
      <c r="G15" s="129"/>
      <c r="H15" s="129"/>
    </row>
    <row r="16" spans="3:8" ht="13.5" customHeight="1">
      <c r="C16" s="43"/>
      <c r="D16" s="43"/>
      <c r="E16" s="43"/>
      <c r="F16" s="43"/>
      <c r="G16" s="43"/>
      <c r="H16" s="43"/>
    </row>
    <row r="17" spans="3:8" ht="13.5" customHeight="1">
      <c r="C17" s="129" t="s">
        <v>202</v>
      </c>
      <c r="D17" s="129"/>
      <c r="E17" s="129"/>
      <c r="F17" s="129"/>
      <c r="G17" s="129"/>
      <c r="H17" s="129"/>
    </row>
    <row r="18" spans="3:8" ht="13.5" customHeight="1">
      <c r="C18" s="129"/>
      <c r="D18" s="129"/>
      <c r="E18" s="129"/>
      <c r="F18" s="129"/>
      <c r="G18" s="129"/>
      <c r="H18" s="129"/>
    </row>
    <row r="19" spans="3:8" ht="13.5" customHeight="1">
      <c r="C19" s="129"/>
      <c r="D19" s="129"/>
      <c r="E19" s="129"/>
      <c r="F19" s="129"/>
      <c r="G19" s="129"/>
      <c r="H19" s="129"/>
    </row>
    <row r="20" spans="3:8" ht="13.5" customHeight="1">
      <c r="C20" s="129"/>
      <c r="D20" s="129"/>
      <c r="E20" s="129"/>
      <c r="F20" s="129"/>
      <c r="G20" s="129"/>
      <c r="H20" s="129"/>
    </row>
    <row r="21" spans="3:8" ht="13.5" customHeight="1">
      <c r="C21" s="43"/>
      <c r="D21" s="43"/>
      <c r="E21" s="43"/>
      <c r="F21" s="43"/>
      <c r="G21" s="43"/>
      <c r="H21" s="43"/>
    </row>
    <row r="22" spans="3:8" ht="13.5" customHeight="1">
      <c r="C22" s="133" t="s">
        <v>203</v>
      </c>
      <c r="D22" s="133"/>
      <c r="E22" s="43"/>
      <c r="F22" s="43"/>
      <c r="G22" s="43"/>
      <c r="H22" s="43"/>
    </row>
    <row r="23" spans="3:8" ht="13.5" customHeight="1">
      <c r="C23" s="133" t="s">
        <v>204</v>
      </c>
      <c r="D23" s="133"/>
      <c r="E23" s="43"/>
      <c r="F23" s="43"/>
      <c r="G23" s="43"/>
      <c r="H23" s="43"/>
    </row>
    <row r="24" spans="3:8" ht="13.5" customHeight="1">
      <c r="C24" s="133" t="s">
        <v>205</v>
      </c>
      <c r="D24" s="133"/>
      <c r="E24" s="43"/>
      <c r="F24" s="43"/>
      <c r="G24" s="43"/>
      <c r="H24" s="43"/>
    </row>
    <row r="25" spans="3:8" ht="13.5" customHeight="1">
      <c r="C25" s="133" t="s">
        <v>206</v>
      </c>
      <c r="D25" s="133"/>
      <c r="E25" s="43"/>
      <c r="F25" s="43"/>
      <c r="G25" s="43"/>
      <c r="H25" s="43"/>
    </row>
    <row r="26" spans="3:8" ht="13.5" customHeight="1">
      <c r="C26" s="133" t="s">
        <v>207</v>
      </c>
      <c r="D26" s="133"/>
      <c r="E26" s="43"/>
      <c r="F26" s="43"/>
      <c r="G26" s="43"/>
      <c r="H26" s="43"/>
    </row>
    <row r="27" spans="3:8" ht="13.5" customHeight="1">
      <c r="C27" s="133" t="s">
        <v>208</v>
      </c>
      <c r="D27" s="133"/>
      <c r="E27" s="133"/>
      <c r="F27" s="43"/>
      <c r="G27" s="43"/>
      <c r="H27" s="43"/>
    </row>
    <row r="28" spans="3:8" ht="13.5" customHeight="1">
      <c r="C28" s="121"/>
      <c r="D28" s="121"/>
      <c r="E28" s="121"/>
      <c r="F28" s="43"/>
      <c r="G28" s="43"/>
      <c r="H28" s="43"/>
    </row>
    <row r="29" spans="3:8" ht="13.5" customHeight="1">
      <c r="C29" s="44"/>
      <c r="D29" s="44"/>
      <c r="E29" s="44"/>
      <c r="F29" s="44"/>
      <c r="G29" s="44"/>
      <c r="H29" s="44"/>
    </row>
    <row r="30" spans="2:3" ht="12.75">
      <c r="B30">
        <v>2</v>
      </c>
      <c r="C30" s="12" t="s">
        <v>128</v>
      </c>
    </row>
    <row r="32" ht="12.75">
      <c r="C32" t="s">
        <v>192</v>
      </c>
    </row>
    <row r="35" spans="2:3" ht="12.75">
      <c r="B35" s="39">
        <v>3</v>
      </c>
      <c r="C35" s="12" t="s">
        <v>55</v>
      </c>
    </row>
    <row r="36" ht="12.75">
      <c r="B36" s="39"/>
    </row>
    <row r="37" spans="2:8" ht="12.75">
      <c r="B37" s="39"/>
      <c r="C37" s="129" t="s">
        <v>132</v>
      </c>
      <c r="D37" s="129"/>
      <c r="E37" s="129"/>
      <c r="F37" s="129"/>
      <c r="G37" s="129"/>
      <c r="H37" s="129"/>
    </row>
    <row r="38" spans="2:8" ht="12.75">
      <c r="B38" s="39"/>
      <c r="C38" s="129"/>
      <c r="D38" s="129"/>
      <c r="E38" s="129"/>
      <c r="F38" s="129"/>
      <c r="G38" s="129"/>
      <c r="H38" s="129"/>
    </row>
    <row r="39" spans="2:8" ht="12.75">
      <c r="B39" s="39"/>
      <c r="C39" s="43"/>
      <c r="D39" s="43"/>
      <c r="E39" s="43"/>
      <c r="F39" s="43"/>
      <c r="G39" s="43"/>
      <c r="H39" s="43"/>
    </row>
    <row r="41" spans="2:3" ht="12.75">
      <c r="B41">
        <v>4</v>
      </c>
      <c r="C41" s="4" t="s">
        <v>129</v>
      </c>
    </row>
    <row r="43" spans="3:8" ht="12.75">
      <c r="C43" s="129" t="s">
        <v>216</v>
      </c>
      <c r="D43" s="129"/>
      <c r="E43" s="129"/>
      <c r="F43" s="129"/>
      <c r="G43" s="129"/>
      <c r="H43" s="129"/>
    </row>
    <row r="44" spans="3:8" ht="12.75">
      <c r="C44" s="129"/>
      <c r="D44" s="129"/>
      <c r="E44" s="129"/>
      <c r="F44" s="129"/>
      <c r="G44" s="129"/>
      <c r="H44" s="129"/>
    </row>
    <row r="45" spans="3:8" ht="12.75">
      <c r="C45" s="43"/>
      <c r="D45" s="43"/>
      <c r="E45" s="43"/>
      <c r="F45" s="43"/>
      <c r="G45" s="43"/>
      <c r="H45" s="43"/>
    </row>
    <row r="47" spans="2:3" ht="12.75">
      <c r="B47">
        <v>5</v>
      </c>
      <c r="C47" s="4" t="s">
        <v>130</v>
      </c>
    </row>
    <row r="49" spans="3:8" ht="12.75">
      <c r="C49" s="132" t="s">
        <v>133</v>
      </c>
      <c r="D49" s="132"/>
      <c r="E49" s="132"/>
      <c r="F49" s="132"/>
      <c r="G49" s="132"/>
      <c r="H49" s="132"/>
    </row>
    <row r="52" spans="2:3" ht="12.75">
      <c r="B52" s="39">
        <v>6</v>
      </c>
      <c r="C52" s="4" t="s">
        <v>57</v>
      </c>
    </row>
    <row r="54" spans="3:8" ht="12.75">
      <c r="C54" s="132" t="s">
        <v>149</v>
      </c>
      <c r="D54" s="132"/>
      <c r="E54" s="132"/>
      <c r="F54" s="132"/>
      <c r="G54" s="132"/>
      <c r="H54" s="132"/>
    </row>
    <row r="55" spans="3:8" ht="12.75">
      <c r="C55" s="132"/>
      <c r="D55" s="132"/>
      <c r="E55" s="132"/>
      <c r="F55" s="132"/>
      <c r="G55" s="132"/>
      <c r="H55" s="132"/>
    </row>
    <row r="56" spans="3:8" ht="12.75">
      <c r="C56" s="46"/>
      <c r="D56" s="46"/>
      <c r="E56" s="46"/>
      <c r="F56" s="46"/>
      <c r="G56" s="46"/>
      <c r="H56" s="46"/>
    </row>
    <row r="58" spans="2:3" ht="12.75">
      <c r="B58">
        <v>7</v>
      </c>
      <c r="C58" s="4" t="s">
        <v>58</v>
      </c>
    </row>
    <row r="59" ht="12.75">
      <c r="F59" s="1"/>
    </row>
    <row r="60" spans="3:6" ht="12.75">
      <c r="C60" t="s">
        <v>148</v>
      </c>
      <c r="F60" s="1"/>
    </row>
    <row r="61" ht="12.75">
      <c r="F61" s="1"/>
    </row>
    <row r="62" ht="12.75">
      <c r="F62" s="1"/>
    </row>
    <row r="63" spans="2:3" ht="12.75">
      <c r="B63" s="39">
        <v>8</v>
      </c>
      <c r="C63" s="4" t="s">
        <v>59</v>
      </c>
    </row>
    <row r="64" ht="12.75">
      <c r="C64" s="4"/>
    </row>
    <row r="65" spans="3:8" ht="12.75">
      <c r="C65" s="131" t="s">
        <v>131</v>
      </c>
      <c r="D65" s="131"/>
      <c r="E65" s="131"/>
      <c r="F65" s="131"/>
      <c r="G65" s="131"/>
      <c r="H65" s="131"/>
    </row>
    <row r="66" spans="3:8" ht="12.75">
      <c r="C66" s="131"/>
      <c r="D66" s="131"/>
      <c r="E66" s="131"/>
      <c r="F66" s="131"/>
      <c r="G66" s="131"/>
      <c r="H66" s="131"/>
    </row>
    <row r="67" spans="3:8" ht="12.75">
      <c r="C67" s="131"/>
      <c r="D67" s="131"/>
      <c r="E67" s="131"/>
      <c r="F67" s="131"/>
      <c r="G67" s="131"/>
      <c r="H67" s="131"/>
    </row>
    <row r="68" ht="12.75">
      <c r="D68" s="15"/>
    </row>
    <row r="69" spans="4:8" ht="12.75">
      <c r="D69" s="15"/>
      <c r="E69" s="123" t="s">
        <v>19</v>
      </c>
      <c r="F69" s="123"/>
      <c r="G69" s="123" t="s">
        <v>82</v>
      </c>
      <c r="H69" s="123"/>
    </row>
    <row r="70" spans="4:8" ht="12.75">
      <c r="D70" s="15"/>
      <c r="E70" s="123" t="s">
        <v>211</v>
      </c>
      <c r="F70" s="123"/>
      <c r="G70" s="123"/>
      <c r="H70" s="123"/>
    </row>
    <row r="71" spans="4:8" ht="12.75">
      <c r="D71" s="15"/>
      <c r="E71" s="37">
        <v>2008</v>
      </c>
      <c r="F71" s="37">
        <v>2007</v>
      </c>
      <c r="G71" s="37">
        <f>E71</f>
        <v>2008</v>
      </c>
      <c r="H71" s="37">
        <f>F71</f>
        <v>2007</v>
      </c>
    </row>
    <row r="72" spans="4:8" ht="12.75">
      <c r="D72" s="15"/>
      <c r="E72" s="1" t="s">
        <v>3</v>
      </c>
      <c r="F72" s="1" t="s">
        <v>3</v>
      </c>
      <c r="G72" s="1" t="s">
        <v>3</v>
      </c>
      <c r="H72" s="1" t="s">
        <v>3</v>
      </c>
    </row>
    <row r="73" ht="12.75">
      <c r="D73" s="15"/>
    </row>
    <row r="74" spans="4:8" ht="12.75">
      <c r="D74" s="15" t="s">
        <v>83</v>
      </c>
      <c r="E74" s="103">
        <v>61759</v>
      </c>
      <c r="F74" s="103">
        <v>112330</v>
      </c>
      <c r="G74" s="103">
        <v>19925</v>
      </c>
      <c r="H74" s="103">
        <v>18155</v>
      </c>
    </row>
    <row r="75" spans="4:8" ht="12.75">
      <c r="D75" s="15" t="s">
        <v>84</v>
      </c>
      <c r="E75" s="104">
        <v>2745</v>
      </c>
      <c r="F75" s="104">
        <v>2845</v>
      </c>
      <c r="G75" s="104">
        <v>1667</v>
      </c>
      <c r="H75" s="104">
        <v>1761</v>
      </c>
    </row>
    <row r="76" spans="4:8" ht="12.75">
      <c r="D76" s="15"/>
      <c r="E76" s="105">
        <f>SUM(E74:E75)</f>
        <v>64504</v>
      </c>
      <c r="F76" s="105">
        <f>SUM(F74:F75)</f>
        <v>115175</v>
      </c>
      <c r="G76" s="105">
        <f>SUM(G74:G75)</f>
        <v>21592</v>
      </c>
      <c r="H76" s="94">
        <f>SUM(H74:H75)</f>
        <v>19916</v>
      </c>
    </row>
    <row r="77" spans="4:8" ht="12.75">
      <c r="D77" s="15" t="s">
        <v>165</v>
      </c>
      <c r="E77" s="104"/>
      <c r="F77" s="104"/>
      <c r="G77" s="104">
        <v>-3874</v>
      </c>
      <c r="H77" s="104">
        <v>-2492</v>
      </c>
    </row>
    <row r="78" spans="4:8" ht="12.75">
      <c r="D78" s="15"/>
      <c r="E78" s="94">
        <f>SUM(E76:E77)</f>
        <v>64504</v>
      </c>
      <c r="F78" s="94">
        <f>SUM(F76:F77)</f>
        <v>115175</v>
      </c>
      <c r="G78" s="94">
        <f>SUM(G76:G77)</f>
        <v>17718</v>
      </c>
      <c r="H78" s="94">
        <f>SUM(H76:H77)</f>
        <v>17424</v>
      </c>
    </row>
    <row r="79" spans="4:8" ht="12.75">
      <c r="D79" s="15" t="s">
        <v>42</v>
      </c>
      <c r="E79" s="94"/>
      <c r="F79" s="94"/>
      <c r="G79" s="92">
        <f>'P&amp;L'!G19</f>
        <v>703</v>
      </c>
      <c r="H79" s="92">
        <f>'P&amp;L'!H19</f>
        <v>652</v>
      </c>
    </row>
    <row r="80" spans="4:8" ht="12.75">
      <c r="D80" s="15" t="s">
        <v>41</v>
      </c>
      <c r="E80" s="94"/>
      <c r="F80" s="94"/>
      <c r="G80" s="92">
        <f>'P&amp;L'!G18</f>
        <v>-2706</v>
      </c>
      <c r="H80" s="92">
        <f>'P&amp;L'!H18</f>
        <v>-1843</v>
      </c>
    </row>
    <row r="81" spans="4:9" ht="13.5" thickBot="1">
      <c r="D81" s="15"/>
      <c r="E81" s="106">
        <f>SUM(E78:E80)</f>
        <v>64504</v>
      </c>
      <c r="F81" s="106">
        <f>SUM(F78:F80)</f>
        <v>115175</v>
      </c>
      <c r="G81" s="106">
        <f>SUM(G78:G80)</f>
        <v>15715</v>
      </c>
      <c r="H81" s="106">
        <f>SUM(H78:H80)</f>
        <v>16233</v>
      </c>
      <c r="I81" s="7"/>
    </row>
    <row r="82" ht="13.5" thickTop="1">
      <c r="D82" s="15"/>
    </row>
    <row r="83" ht="12.75">
      <c r="D83" s="15"/>
    </row>
    <row r="84" spans="2:3" ht="12.75">
      <c r="B84">
        <v>9</v>
      </c>
      <c r="C84" s="12" t="s">
        <v>139</v>
      </c>
    </row>
    <row r="86" spans="3:8" ht="12.75">
      <c r="C86" s="129" t="s">
        <v>142</v>
      </c>
      <c r="D86" s="129"/>
      <c r="E86" s="129"/>
      <c r="F86" s="129"/>
      <c r="G86" s="129"/>
      <c r="H86" s="129"/>
    </row>
    <row r="87" spans="3:8" ht="12.75">
      <c r="C87" s="129"/>
      <c r="D87" s="129"/>
      <c r="E87" s="129"/>
      <c r="F87" s="129"/>
      <c r="G87" s="129"/>
      <c r="H87" s="129"/>
    </row>
    <row r="88" spans="3:8" ht="12.75">
      <c r="C88" s="2"/>
      <c r="D88" s="2"/>
      <c r="E88" s="2"/>
      <c r="F88" s="2"/>
      <c r="G88" s="2"/>
      <c r="H88" s="2"/>
    </row>
    <row r="90" spans="2:3" ht="12.75">
      <c r="B90">
        <v>10</v>
      </c>
      <c r="C90" s="4" t="s">
        <v>60</v>
      </c>
    </row>
    <row r="91" ht="12.75">
      <c r="C91" s="4"/>
    </row>
    <row r="92" ht="12.75">
      <c r="C92" s="15" t="s">
        <v>80</v>
      </c>
    </row>
    <row r="93" ht="12.75">
      <c r="C93" s="15"/>
    </row>
    <row r="95" spans="2:3" ht="12.75">
      <c r="B95">
        <v>11</v>
      </c>
      <c r="C95" s="4" t="s">
        <v>61</v>
      </c>
    </row>
    <row r="97" spans="2:8" s="15" customFormat="1" ht="12.75" customHeight="1">
      <c r="B97" s="56"/>
      <c r="C97" s="128" t="s">
        <v>166</v>
      </c>
      <c r="D97" s="128"/>
      <c r="E97" s="128"/>
      <c r="F97" s="128"/>
      <c r="G97" s="128"/>
      <c r="H97" s="128"/>
    </row>
    <row r="98" spans="3:7" s="15" customFormat="1" ht="12.75">
      <c r="C98" s="54"/>
      <c r="D98" s="54"/>
      <c r="E98" s="54"/>
      <c r="F98" s="54"/>
      <c r="G98" s="54"/>
    </row>
    <row r="99" spans="3:7" ht="12.75">
      <c r="C99" s="54"/>
      <c r="D99" s="54"/>
      <c r="E99" s="54"/>
      <c r="F99" s="54"/>
      <c r="G99" s="54"/>
    </row>
    <row r="100" spans="2:3" ht="12.75">
      <c r="B100">
        <v>12</v>
      </c>
      <c r="C100" s="4" t="s">
        <v>134</v>
      </c>
    </row>
    <row r="101" ht="12.75">
      <c r="C101" s="4"/>
    </row>
    <row r="102" ht="12.75">
      <c r="C102" s="15" t="s">
        <v>135</v>
      </c>
    </row>
    <row r="103" ht="12.75">
      <c r="C103" s="15"/>
    </row>
    <row r="104" ht="12.75">
      <c r="C104" s="15"/>
    </row>
    <row r="105" spans="2:4" ht="12.75">
      <c r="B105" s="39">
        <v>13</v>
      </c>
      <c r="C105" s="50" t="s">
        <v>62</v>
      </c>
      <c r="D105" s="39"/>
    </row>
    <row r="106" spans="3:6" ht="12.75">
      <c r="C106" s="4"/>
      <c r="F106" s="1"/>
    </row>
    <row r="107" spans="3:6" ht="12.75">
      <c r="C107" s="15" t="s">
        <v>215</v>
      </c>
      <c r="F107" s="1"/>
    </row>
    <row r="108" spans="3:6" ht="12.75">
      <c r="C108" s="15"/>
      <c r="F108" s="1"/>
    </row>
    <row r="109" spans="3:6" ht="12.75">
      <c r="C109" s="15"/>
      <c r="F109" s="1" t="s">
        <v>8</v>
      </c>
    </row>
    <row r="110" spans="3:6" ht="12.75">
      <c r="C110" s="15"/>
      <c r="F110" s="1" t="s">
        <v>9</v>
      </c>
    </row>
    <row r="111" spans="3:6" ht="12.75">
      <c r="C111" s="15"/>
      <c r="F111" s="1" t="s">
        <v>10</v>
      </c>
    </row>
    <row r="112" spans="3:6" ht="12.75">
      <c r="C112" s="15"/>
      <c r="F112" s="1" t="s">
        <v>2</v>
      </c>
    </row>
    <row r="113" spans="3:6" ht="12.75">
      <c r="C113" s="15"/>
      <c r="F113" s="52">
        <f>'P&amp;L'!E11</f>
        <v>39752</v>
      </c>
    </row>
    <row r="114" spans="4:6" ht="12.75">
      <c r="D114" s="15"/>
      <c r="F114" s="1" t="s">
        <v>3</v>
      </c>
    </row>
    <row r="115" spans="3:6" ht="12.75">
      <c r="C115" s="15" t="s">
        <v>219</v>
      </c>
      <c r="D115" s="15"/>
      <c r="F115" s="1"/>
    </row>
    <row r="116" spans="3:6" ht="13.5" thickBot="1">
      <c r="C116" s="68" t="s">
        <v>176</v>
      </c>
      <c r="D116" s="15" t="s">
        <v>147</v>
      </c>
      <c r="F116" s="69">
        <v>10413</v>
      </c>
    </row>
    <row r="117" spans="3:6" ht="13.5" thickTop="1">
      <c r="C117" s="68"/>
      <c r="D117" s="15"/>
      <c r="F117" s="135"/>
    </row>
    <row r="118" spans="3:6" ht="12.75">
      <c r="C118" s="2" t="s">
        <v>220</v>
      </c>
      <c r="D118" s="15"/>
      <c r="F118" s="11"/>
    </row>
    <row r="119" spans="3:6" ht="12.75">
      <c r="C119" s="2"/>
      <c r="D119" s="15"/>
      <c r="F119" s="11"/>
    </row>
    <row r="120" ht="12.75">
      <c r="D120" s="15"/>
    </row>
    <row r="121" spans="2:4" ht="12.75">
      <c r="B121" s="39">
        <v>14</v>
      </c>
      <c r="C121" s="50" t="s">
        <v>150</v>
      </c>
      <c r="D121" s="39"/>
    </row>
    <row r="122" spans="1:6" ht="12.75">
      <c r="A122" s="39"/>
      <c r="B122" s="39"/>
      <c r="F122" s="1"/>
    </row>
    <row r="123" ht="12.75">
      <c r="C123" t="s">
        <v>151</v>
      </c>
    </row>
    <row r="124" spans="3:8" ht="12.75">
      <c r="C124" t="s">
        <v>152</v>
      </c>
      <c r="H124" s="1"/>
    </row>
    <row r="125" ht="12.75">
      <c r="H125" s="1"/>
    </row>
    <row r="126" spans="3:8" ht="12.75">
      <c r="C126" t="s">
        <v>153</v>
      </c>
      <c r="H126" s="1"/>
    </row>
    <row r="127" spans="1:8" ht="15">
      <c r="A127" s="13"/>
      <c r="H127" s="1"/>
    </row>
    <row r="128" spans="3:6" s="20" customFormat="1" ht="12.75">
      <c r="C128"/>
      <c r="D128"/>
      <c r="E128"/>
      <c r="F128" s="1" t="s">
        <v>8</v>
      </c>
    </row>
    <row r="129" spans="3:6" s="20" customFormat="1" ht="12.75">
      <c r="C129"/>
      <c r="D129"/>
      <c r="E129" s="1"/>
      <c r="F129" s="1" t="s">
        <v>9</v>
      </c>
    </row>
    <row r="130" spans="3:6" s="20" customFormat="1" ht="12.75">
      <c r="C130"/>
      <c r="D130"/>
      <c r="E130" s="1"/>
      <c r="F130" s="1" t="s">
        <v>10</v>
      </c>
    </row>
    <row r="131" spans="3:6" s="20" customFormat="1" ht="12.75">
      <c r="C131"/>
      <c r="D131"/>
      <c r="E131" s="1"/>
      <c r="F131" s="1" t="s">
        <v>2</v>
      </c>
    </row>
    <row r="132" spans="3:6" s="20" customFormat="1" ht="12.75" customHeight="1">
      <c r="C132"/>
      <c r="D132"/>
      <c r="E132" s="55"/>
      <c r="F132" s="52">
        <f>F113</f>
        <v>39752</v>
      </c>
    </row>
    <row r="133" spans="3:6" s="20" customFormat="1" ht="12.75">
      <c r="C133"/>
      <c r="D133"/>
      <c r="E133" s="1"/>
      <c r="F133" s="1" t="s">
        <v>3</v>
      </c>
    </row>
    <row r="134" s="20" customFormat="1" ht="12.75">
      <c r="D134" s="4" t="s">
        <v>154</v>
      </c>
    </row>
    <row r="135" s="20" customFormat="1" ht="12.75">
      <c r="D135" s="4"/>
    </row>
    <row r="136" s="20" customFormat="1" ht="12.75">
      <c r="D136" s="30" t="s">
        <v>155</v>
      </c>
    </row>
    <row r="137" s="20" customFormat="1" ht="12.75">
      <c r="D137" s="30" t="s">
        <v>156</v>
      </c>
    </row>
    <row r="138" s="20" customFormat="1" ht="12.75">
      <c r="D138" s="30"/>
    </row>
    <row r="139" s="20" customFormat="1" ht="12.75">
      <c r="D139" s="28" t="s">
        <v>157</v>
      </c>
    </row>
    <row r="140" s="20" customFormat="1" ht="12.75">
      <c r="D140" s="29" t="s">
        <v>158</v>
      </c>
    </row>
    <row r="141" spans="4:6" s="20" customFormat="1" ht="12.75">
      <c r="D141" s="28" t="s">
        <v>159</v>
      </c>
      <c r="F141" s="47">
        <f>-1013</f>
        <v>-1013</v>
      </c>
    </row>
    <row r="142" spans="2:8" s="20" customFormat="1" ht="12.75">
      <c r="B142" s="23"/>
      <c r="F142" s="28"/>
      <c r="G142" s="11"/>
      <c r="H142" s="11"/>
    </row>
    <row r="143" spans="2:8" s="20" customFormat="1" ht="12.75">
      <c r="B143" s="23"/>
      <c r="D143" s="28" t="s">
        <v>160</v>
      </c>
      <c r="F143" s="28"/>
      <c r="G143" s="24"/>
      <c r="H143" s="24"/>
    </row>
    <row r="144" spans="2:8" s="20" customFormat="1" ht="12.75">
      <c r="B144" s="23"/>
      <c r="D144" s="29" t="s">
        <v>158</v>
      </c>
      <c r="F144" s="28"/>
      <c r="G144" s="10"/>
      <c r="H144" s="21"/>
    </row>
    <row r="145" spans="2:8" s="20" customFormat="1" ht="12.75">
      <c r="B145" s="23"/>
      <c r="D145" s="28" t="s">
        <v>161</v>
      </c>
      <c r="F145" s="47">
        <v>-6962</v>
      </c>
      <c r="G145" s="10"/>
      <c r="H145" s="21"/>
    </row>
    <row r="146" spans="2:8" s="20" customFormat="1" ht="12.75">
      <c r="B146" s="23"/>
      <c r="F146" s="48"/>
      <c r="G146" s="10"/>
      <c r="H146" s="21"/>
    </row>
    <row r="147" spans="2:8" s="20" customFormat="1" ht="12.75">
      <c r="B147" s="23"/>
      <c r="D147" s="31" t="s">
        <v>162</v>
      </c>
      <c r="F147" s="48"/>
      <c r="G147" s="10"/>
      <c r="H147" s="21"/>
    </row>
    <row r="148" spans="2:8" s="20" customFormat="1" ht="12.75">
      <c r="B148" s="23"/>
      <c r="E148" s="11"/>
      <c r="F148" s="47"/>
      <c r="G148" s="21"/>
      <c r="H148" s="21"/>
    </row>
    <row r="149" spans="2:6" s="20" customFormat="1" ht="12.75">
      <c r="B149" s="23"/>
      <c r="D149" s="30" t="s">
        <v>155</v>
      </c>
      <c r="E149" s="11"/>
      <c r="F149" s="47"/>
    </row>
    <row r="150" spans="4:6" s="20" customFormat="1" ht="12.75">
      <c r="D150" s="30" t="s">
        <v>156</v>
      </c>
      <c r="E150" s="11"/>
      <c r="F150" s="47"/>
    </row>
    <row r="151" s="20" customFormat="1" ht="12.75">
      <c r="F151" s="47"/>
    </row>
    <row r="152" spans="4:7" s="20" customFormat="1" ht="12.75">
      <c r="D152" s="28" t="s">
        <v>160</v>
      </c>
      <c r="F152" s="49"/>
      <c r="G152" s="10"/>
    </row>
    <row r="153" spans="4:7" s="20" customFormat="1" ht="12.75">
      <c r="D153" s="28" t="s">
        <v>163</v>
      </c>
      <c r="F153" s="47">
        <v>5204</v>
      </c>
      <c r="G153" s="10"/>
    </row>
    <row r="154" spans="4:7" s="20" customFormat="1" ht="12.75">
      <c r="D154" s="25"/>
      <c r="G154" s="10"/>
    </row>
    <row r="155" spans="4:8" s="20" customFormat="1" ht="12.75" customHeight="1">
      <c r="D155" s="130" t="s">
        <v>164</v>
      </c>
      <c r="E155" s="130"/>
      <c r="F155" s="130"/>
      <c r="G155" s="130"/>
      <c r="H155" s="130"/>
    </row>
    <row r="156" spans="4:8" s="20" customFormat="1" ht="12.75">
      <c r="D156" s="130"/>
      <c r="E156" s="130"/>
      <c r="F156" s="130"/>
      <c r="G156" s="130"/>
      <c r="H156" s="130"/>
    </row>
    <row r="157" s="20" customFormat="1" ht="12.75">
      <c r="D157" s="26"/>
    </row>
    <row r="158" s="20" customFormat="1" ht="12.75">
      <c r="G158" s="27"/>
    </row>
    <row r="159" s="20" customFormat="1" ht="12.75">
      <c r="G159" s="10"/>
    </row>
    <row r="160" s="20" customFormat="1" ht="12.75"/>
    <row r="161" s="20" customFormat="1" ht="12.75">
      <c r="D161" s="25"/>
    </row>
    <row r="162" s="20" customFormat="1" ht="12.75">
      <c r="G162" s="27"/>
    </row>
    <row r="163" s="20" customFormat="1" ht="12.75"/>
    <row r="164" s="20" customFormat="1" ht="12.75">
      <c r="G164" s="21"/>
    </row>
    <row r="165" s="20" customFormat="1" ht="12.75"/>
    <row r="166" s="20" customFormat="1" ht="12.75"/>
    <row r="167" s="20" customFormat="1" ht="12.75"/>
    <row r="168" s="20" customFormat="1" ht="12.75">
      <c r="D168" s="22"/>
    </row>
    <row r="169" s="20" customFormat="1" ht="12.75"/>
    <row r="172" ht="12.75">
      <c r="D172" s="4"/>
    </row>
    <row r="176" ht="12.75">
      <c r="D176" s="4"/>
    </row>
    <row r="177" ht="12.75">
      <c r="D177" s="4"/>
    </row>
    <row r="178" ht="12.75">
      <c r="B178" s="3"/>
    </row>
    <row r="180" ht="12.75">
      <c r="D180" s="4"/>
    </row>
    <row r="182" ht="12.75">
      <c r="D182" s="15"/>
    </row>
    <row r="183" spans="4:8" ht="12.75">
      <c r="D183" s="15"/>
      <c r="F183" s="1"/>
      <c r="G183" s="1"/>
      <c r="H183" s="1"/>
    </row>
    <row r="185" ht="12.75">
      <c r="D185" s="4"/>
    </row>
    <row r="193" ht="12.75">
      <c r="D193" s="4"/>
    </row>
    <row r="198" ht="12.75">
      <c r="D198" s="4"/>
    </row>
    <row r="202" ht="12.75">
      <c r="D202" s="4"/>
    </row>
    <row r="206" ht="12.75">
      <c r="D206" s="4"/>
    </row>
    <row r="211" spans="2:4" ht="12.75">
      <c r="B211" s="15"/>
      <c r="D211" s="4"/>
    </row>
    <row r="215" ht="12.75">
      <c r="D215" s="4"/>
    </row>
    <row r="217" ht="12.75">
      <c r="B217" s="3"/>
    </row>
    <row r="218" ht="12.75">
      <c r="B218" s="3"/>
    </row>
    <row r="219" ht="12.75">
      <c r="B219" s="3"/>
    </row>
    <row r="220" ht="12.75">
      <c r="B220" s="3"/>
    </row>
    <row r="221" ht="12.75">
      <c r="B221" s="3"/>
    </row>
  </sheetData>
  <mergeCells count="20">
    <mergeCell ref="C26:D26"/>
    <mergeCell ref="C27:E27"/>
    <mergeCell ref="C17:H20"/>
    <mergeCell ref="C22:D22"/>
    <mergeCell ref="C23:D23"/>
    <mergeCell ref="C24:D24"/>
    <mergeCell ref="C37:H38"/>
    <mergeCell ref="C43:H44"/>
    <mergeCell ref="C86:H87"/>
    <mergeCell ref="C54:H55"/>
    <mergeCell ref="C97:H97"/>
    <mergeCell ref="C8:H10"/>
    <mergeCell ref="D155:H156"/>
    <mergeCell ref="C12:H15"/>
    <mergeCell ref="C65:H67"/>
    <mergeCell ref="C49:H49"/>
    <mergeCell ref="E70:H70"/>
    <mergeCell ref="E69:F69"/>
    <mergeCell ref="G69:H69"/>
    <mergeCell ref="C25:D25"/>
  </mergeCells>
  <printOptions/>
  <pageMargins left="0.5" right="0.5" top="0.5" bottom="0.5" header="0.5" footer="0.25"/>
  <pageSetup firstPageNumber="6" useFirstPageNumber="1" fitToHeight="3" horizontalDpi="600" verticalDpi="600" orientation="portrait" scale="91" r:id="rId1"/>
  <headerFooter alignWithMargins="0">
    <oddFooter>&amp;C&amp;P</oddFooter>
  </headerFooter>
  <rowBreaks count="2" manualBreakCount="2">
    <brk id="61" max="7" man="1"/>
    <brk id="119" max="7" man="1"/>
  </rowBreaks>
</worksheet>
</file>

<file path=xl/worksheets/sheet6.xml><?xml version="1.0" encoding="utf-8"?>
<worksheet xmlns="http://schemas.openxmlformats.org/spreadsheetml/2006/main" xmlns:r="http://schemas.openxmlformats.org/officeDocument/2006/relationships">
  <dimension ref="A1:M127"/>
  <sheetViews>
    <sheetView workbookViewId="0" topLeftCell="A1">
      <selection activeCell="F20" sqref="F20"/>
    </sheetView>
  </sheetViews>
  <sheetFormatPr defaultColWidth="9.140625" defaultRowHeight="12.75"/>
  <cols>
    <col min="1" max="1" width="0.13671875" style="0" customWidth="1"/>
    <col min="2" max="2" width="5.28125" style="0" customWidth="1"/>
    <col min="3" max="3" width="35.00390625" style="0" customWidth="1"/>
    <col min="4" max="4" width="13.00390625" style="0" customWidth="1"/>
    <col min="5" max="5" width="18.140625" style="0" customWidth="1"/>
    <col min="6" max="6" width="14.8515625" style="0" customWidth="1"/>
    <col min="7" max="7" width="19.57421875" style="0" customWidth="1"/>
  </cols>
  <sheetData>
    <row r="1" ht="12.75">
      <c r="B1" s="4" t="s">
        <v>17</v>
      </c>
    </row>
    <row r="2" ht="12.75">
      <c r="B2" s="4" t="str">
        <f>'P&amp;L'!B2</f>
        <v>INTERIM FINANCIAL REPORT FOR THE SECOND QUARTER ENDED 31 OCTOBER 2008</v>
      </c>
    </row>
    <row r="3" ht="12.75">
      <c r="B3" s="4"/>
    </row>
    <row r="4" ht="12.75">
      <c r="B4" s="4" t="s">
        <v>92</v>
      </c>
    </row>
    <row r="6" spans="2:3" ht="12.75">
      <c r="B6" s="39">
        <v>1</v>
      </c>
      <c r="C6" s="4" t="s">
        <v>34</v>
      </c>
    </row>
    <row r="8" spans="2:13" s="15" customFormat="1" ht="12.75">
      <c r="B8" s="56"/>
      <c r="C8" s="131" t="s">
        <v>214</v>
      </c>
      <c r="D8" s="131"/>
      <c r="E8" s="131"/>
      <c r="F8" s="131"/>
      <c r="G8" s="131"/>
      <c r="I8" s="54"/>
      <c r="J8" s="54"/>
      <c r="K8" s="54"/>
      <c r="L8" s="54"/>
      <c r="M8" s="54"/>
    </row>
    <row r="9" spans="3:13" s="15" customFormat="1" ht="12.75">
      <c r="C9" s="131"/>
      <c r="D9" s="131"/>
      <c r="E9" s="131"/>
      <c r="F9" s="131"/>
      <c r="G9" s="131"/>
      <c r="I9" s="54"/>
      <c r="J9" s="54"/>
      <c r="K9" s="54"/>
      <c r="L9" s="54"/>
      <c r="M9" s="54"/>
    </row>
    <row r="10" spans="3:7" s="15" customFormat="1" ht="12.75">
      <c r="C10" s="131" t="s">
        <v>177</v>
      </c>
      <c r="D10" s="131"/>
      <c r="E10" s="131"/>
      <c r="F10" s="131"/>
      <c r="G10" s="131"/>
    </row>
    <row r="11" spans="3:7" s="15" customFormat="1" ht="12.75">
      <c r="C11" s="131"/>
      <c r="D11" s="131"/>
      <c r="E11" s="131"/>
      <c r="F11" s="131"/>
      <c r="G11" s="131"/>
    </row>
    <row r="12" spans="3:13" s="15" customFormat="1" ht="12.75">
      <c r="C12" s="71"/>
      <c r="D12" s="71"/>
      <c r="E12" s="54"/>
      <c r="F12" s="51"/>
      <c r="G12" s="51"/>
      <c r="H12" s="51"/>
      <c r="I12" s="54"/>
      <c r="J12" s="54"/>
      <c r="K12" s="54"/>
      <c r="L12" s="54"/>
      <c r="M12" s="54"/>
    </row>
    <row r="13" spans="5:13" ht="12.75">
      <c r="E13" s="54"/>
      <c r="F13" s="51"/>
      <c r="G13" s="51"/>
      <c r="H13" s="51"/>
      <c r="I13" s="54"/>
      <c r="J13" s="54"/>
      <c r="K13" s="54"/>
      <c r="L13" s="54"/>
      <c r="M13" s="54"/>
    </row>
    <row r="14" spans="2:13" ht="12.75">
      <c r="B14" s="39">
        <v>2</v>
      </c>
      <c r="C14" s="4" t="s">
        <v>63</v>
      </c>
      <c r="E14" s="54"/>
      <c r="F14" s="51"/>
      <c r="G14" s="51"/>
      <c r="H14" s="51"/>
      <c r="I14" s="54"/>
      <c r="J14" s="54"/>
      <c r="K14" s="54"/>
      <c r="L14" s="54"/>
      <c r="M14" s="54"/>
    </row>
    <row r="15" spans="4:13" ht="12.75" customHeight="1">
      <c r="D15" s="54"/>
      <c r="E15" s="54"/>
      <c r="F15" s="54"/>
      <c r="G15" s="54"/>
      <c r="H15" s="15"/>
      <c r="I15" s="54"/>
      <c r="J15" s="54"/>
      <c r="K15" s="54"/>
      <c r="L15" s="54"/>
      <c r="M15" s="54"/>
    </row>
    <row r="16" spans="2:7" s="4" customFormat="1" ht="12.75" customHeight="1">
      <c r="B16" s="50"/>
      <c r="C16" s="134" t="s">
        <v>217</v>
      </c>
      <c r="D16" s="134"/>
      <c r="E16" s="134"/>
      <c r="F16" s="134"/>
      <c r="G16" s="134"/>
    </row>
    <row r="17" spans="3:13" s="4" customFormat="1" ht="12.75">
      <c r="C17" s="134"/>
      <c r="D17" s="134"/>
      <c r="E17" s="134"/>
      <c r="F17" s="134"/>
      <c r="G17" s="134"/>
      <c r="I17" s="122"/>
      <c r="J17" s="122"/>
      <c r="K17" s="122"/>
      <c r="L17" s="122"/>
      <c r="M17" s="122"/>
    </row>
    <row r="18" spans="3:13" s="4" customFormat="1" ht="12.75">
      <c r="C18" s="134"/>
      <c r="D18" s="134"/>
      <c r="E18" s="134"/>
      <c r="F18" s="134"/>
      <c r="G18" s="134"/>
      <c r="I18" s="122"/>
      <c r="J18" s="122"/>
      <c r="K18" s="122"/>
      <c r="L18" s="122"/>
      <c r="M18" s="122"/>
    </row>
    <row r="19" spans="3:13" s="4" customFormat="1" ht="12.75">
      <c r="C19" s="43"/>
      <c r="D19" s="43"/>
      <c r="E19" s="43"/>
      <c r="F19" s="43"/>
      <c r="G19" s="43"/>
      <c r="I19" s="122"/>
      <c r="J19" s="122"/>
      <c r="K19" s="122"/>
      <c r="L19" s="122"/>
      <c r="M19" s="122"/>
    </row>
    <row r="20" spans="2:13" s="4" customFormat="1" ht="12.75">
      <c r="B20" s="50"/>
      <c r="C20" s="57"/>
      <c r="D20" s="51"/>
      <c r="E20" s="51"/>
      <c r="I20" s="122"/>
      <c r="J20" s="122"/>
      <c r="K20" s="122"/>
      <c r="L20" s="122"/>
      <c r="M20" s="122"/>
    </row>
    <row r="21" spans="2:13" ht="12.75">
      <c r="B21">
        <v>3</v>
      </c>
      <c r="C21" s="4" t="s">
        <v>86</v>
      </c>
      <c r="I21" s="122"/>
      <c r="J21" s="122"/>
      <c r="K21" s="122"/>
      <c r="L21" s="122"/>
      <c r="M21" s="122"/>
    </row>
    <row r="22" spans="9:13" ht="12.75">
      <c r="I22" s="122"/>
      <c r="J22" s="122"/>
      <c r="K22" s="122"/>
      <c r="L22" s="122"/>
      <c r="M22" s="122"/>
    </row>
    <row r="23" spans="2:7" ht="12.75">
      <c r="B23" s="39"/>
      <c r="C23" s="132" t="s">
        <v>218</v>
      </c>
      <c r="D23" s="132"/>
      <c r="E23" s="132"/>
      <c r="F23" s="132"/>
      <c r="G23" s="132"/>
    </row>
    <row r="24" spans="3:7" ht="12.75">
      <c r="C24" s="132"/>
      <c r="D24" s="132"/>
      <c r="E24" s="132"/>
      <c r="F24" s="132"/>
      <c r="G24" s="132"/>
    </row>
    <row r="25" spans="3:7" ht="12.75">
      <c r="C25" s="46"/>
      <c r="D25" s="46"/>
      <c r="E25" s="46"/>
      <c r="F25" s="46"/>
      <c r="G25" s="46"/>
    </row>
    <row r="27" spans="2:3" ht="12.75">
      <c r="B27" s="39">
        <v>4</v>
      </c>
      <c r="C27" s="4" t="s">
        <v>44</v>
      </c>
    </row>
    <row r="29" ht="12.75">
      <c r="C29" t="s">
        <v>26</v>
      </c>
    </row>
    <row r="30" spans="4:7" ht="12.75">
      <c r="D30" s="123" t="s">
        <v>35</v>
      </c>
      <c r="E30" s="123"/>
      <c r="F30" s="123" t="s">
        <v>36</v>
      </c>
      <c r="G30" s="123"/>
    </row>
    <row r="31" spans="4:7" ht="12.75">
      <c r="D31" s="1" t="s">
        <v>0</v>
      </c>
      <c r="E31" s="1" t="s">
        <v>4</v>
      </c>
      <c r="F31" s="1" t="s">
        <v>0</v>
      </c>
      <c r="G31" s="1" t="s">
        <v>4</v>
      </c>
    </row>
    <row r="32" spans="4:7" ht="12.75">
      <c r="D32" s="1" t="s">
        <v>1</v>
      </c>
      <c r="E32" s="1" t="s">
        <v>5</v>
      </c>
      <c r="F32" s="1" t="s">
        <v>1</v>
      </c>
      <c r="G32" s="1" t="s">
        <v>5</v>
      </c>
    </row>
    <row r="33" spans="4:7" ht="12.75">
      <c r="D33" s="1" t="s">
        <v>2</v>
      </c>
      <c r="E33" s="1" t="s">
        <v>2</v>
      </c>
      <c r="F33" s="1" t="s">
        <v>6</v>
      </c>
      <c r="G33" s="1" t="s">
        <v>7</v>
      </c>
    </row>
    <row r="34" spans="4:7" ht="12.75">
      <c r="D34" s="52">
        <f>'P&amp;L'!E11</f>
        <v>39752</v>
      </c>
      <c r="E34" s="52">
        <f>'P&amp;L'!F11</f>
        <v>39386</v>
      </c>
      <c r="F34" s="52">
        <f>D34</f>
        <v>39752</v>
      </c>
      <c r="G34" s="52">
        <f>E34</f>
        <v>39386</v>
      </c>
    </row>
    <row r="35" spans="1:7" ht="15">
      <c r="A35" s="13"/>
      <c r="D35" s="1" t="s">
        <v>3</v>
      </c>
      <c r="E35" s="1" t="s">
        <v>3</v>
      </c>
      <c r="F35" s="1" t="s">
        <v>3</v>
      </c>
      <c r="G35" s="1" t="s">
        <v>3</v>
      </c>
    </row>
    <row r="37" spans="3:7" s="4" customFormat="1" ht="12.75">
      <c r="C37" s="15" t="s">
        <v>39</v>
      </c>
      <c r="D37" s="107">
        <v>3127</v>
      </c>
      <c r="E37" s="109">
        <v>2666</v>
      </c>
      <c r="F37" s="107">
        <v>6837</v>
      </c>
      <c r="G37" s="109">
        <v>6270</v>
      </c>
    </row>
    <row r="38" spans="3:7" s="4" customFormat="1" ht="12.75">
      <c r="C38" s="15" t="s">
        <v>89</v>
      </c>
      <c r="D38" s="120">
        <v>1</v>
      </c>
      <c r="E38" s="109">
        <v>-774</v>
      </c>
      <c r="F38" s="120">
        <v>1</v>
      </c>
      <c r="G38" s="109">
        <v>-1392</v>
      </c>
    </row>
    <row r="39" spans="3:7" s="4" customFormat="1" ht="12.75">
      <c r="C39" s="15" t="s">
        <v>37</v>
      </c>
      <c r="D39" s="108">
        <v>-990</v>
      </c>
      <c r="E39" s="110">
        <v>-427</v>
      </c>
      <c r="F39" s="108">
        <v>-2424</v>
      </c>
      <c r="G39" s="109">
        <v>-1068</v>
      </c>
    </row>
    <row r="40" spans="4:7" ht="13.5" thickBot="1">
      <c r="D40" s="76">
        <f>SUM(D37:D39)</f>
        <v>2138</v>
      </c>
      <c r="E40" s="83">
        <f>SUM(E37:E39)</f>
        <v>1465</v>
      </c>
      <c r="F40" s="76">
        <f>SUM(F37:F39)</f>
        <v>4414</v>
      </c>
      <c r="G40" s="83">
        <f>SUM(G37:G39)</f>
        <v>3810</v>
      </c>
    </row>
    <row r="41" ht="13.5" thickTop="1"/>
    <row r="42" spans="3:7" ht="12.75">
      <c r="C42" s="132" t="s">
        <v>167</v>
      </c>
      <c r="D42" s="132"/>
      <c r="E42" s="132"/>
      <c r="F42" s="132"/>
      <c r="G42" s="132"/>
    </row>
    <row r="43" spans="3:7" ht="12.75">
      <c r="C43" s="132"/>
      <c r="D43" s="132"/>
      <c r="E43" s="132"/>
      <c r="F43" s="132"/>
      <c r="G43" s="132"/>
    </row>
    <row r="44" s="15" customFormat="1" ht="12.75"/>
    <row r="45" spans="3:7" s="15" customFormat="1" ht="12.75">
      <c r="C45" s="131" t="s">
        <v>201</v>
      </c>
      <c r="D45" s="131"/>
      <c r="E45" s="131"/>
      <c r="F45" s="131"/>
      <c r="G45" s="131"/>
    </row>
    <row r="46" spans="3:7" s="15" customFormat="1" ht="12.75">
      <c r="C46" s="131"/>
      <c r="D46" s="131"/>
      <c r="E46" s="131"/>
      <c r="F46" s="131"/>
      <c r="G46" s="131"/>
    </row>
    <row r="47" spans="3:7" s="15" customFormat="1" ht="12.75">
      <c r="C47" s="71"/>
      <c r="D47" s="71"/>
      <c r="E47" s="71"/>
      <c r="F47" s="71"/>
      <c r="G47" s="71"/>
    </row>
    <row r="48" s="15" customFormat="1" ht="12.75"/>
    <row r="49" spans="2:3" ht="12.75">
      <c r="B49">
        <v>5</v>
      </c>
      <c r="C49" s="4" t="s">
        <v>64</v>
      </c>
    </row>
    <row r="51" spans="3:7" ht="12.75">
      <c r="C51" s="132" t="s">
        <v>136</v>
      </c>
      <c r="D51" s="132"/>
      <c r="E51" s="132"/>
      <c r="F51" s="132"/>
      <c r="G51" s="132"/>
    </row>
    <row r="52" spans="3:7" ht="12.75">
      <c r="C52" s="132"/>
      <c r="D52" s="132"/>
      <c r="E52" s="132"/>
      <c r="F52" s="132"/>
      <c r="G52" s="132"/>
    </row>
    <row r="53" spans="3:7" ht="12.75">
      <c r="C53" s="46"/>
      <c r="D53" s="46"/>
      <c r="E53" s="46"/>
      <c r="F53" s="46"/>
      <c r="G53" s="46"/>
    </row>
    <row r="55" spans="2:3" ht="12.75">
      <c r="B55">
        <v>6</v>
      </c>
      <c r="C55" s="4" t="s">
        <v>65</v>
      </c>
    </row>
    <row r="57" ht="12.75">
      <c r="C57" t="s">
        <v>27</v>
      </c>
    </row>
    <row r="60" spans="2:3" ht="12.75">
      <c r="B60" s="3">
        <v>7</v>
      </c>
      <c r="C60" s="4" t="s">
        <v>68</v>
      </c>
    </row>
    <row r="61" spans="2:3" ht="12.75">
      <c r="B61" s="3"/>
      <c r="C61" s="4"/>
    </row>
    <row r="62" spans="3:7" ht="12.75">
      <c r="C62" s="132" t="s">
        <v>137</v>
      </c>
      <c r="D62" s="132"/>
      <c r="E62" s="132"/>
      <c r="F62" s="132"/>
      <c r="G62" s="132"/>
    </row>
    <row r="63" spans="2:7" ht="12.75">
      <c r="B63" s="3"/>
      <c r="C63" s="132"/>
      <c r="D63" s="132"/>
      <c r="E63" s="132"/>
      <c r="F63" s="132"/>
      <c r="G63" s="132"/>
    </row>
    <row r="64" ht="12.75">
      <c r="B64" s="3"/>
    </row>
    <row r="65" ht="12.75">
      <c r="B65" s="3"/>
    </row>
    <row r="66" ht="12.75">
      <c r="B66" s="3"/>
    </row>
    <row r="67" spans="2:3" ht="12.75">
      <c r="B67" s="39">
        <v>8</v>
      </c>
      <c r="C67" s="4" t="s">
        <v>69</v>
      </c>
    </row>
    <row r="68" ht="12.75">
      <c r="F68" s="1" t="s">
        <v>77</v>
      </c>
    </row>
    <row r="69" ht="12.75">
      <c r="F69" s="1" t="s">
        <v>138</v>
      </c>
    </row>
    <row r="70" ht="12.75">
      <c r="F70" s="52">
        <f>D34</f>
        <v>39752</v>
      </c>
    </row>
    <row r="71" spans="5:6" ht="12.75">
      <c r="E71" s="1" t="s">
        <v>3</v>
      </c>
      <c r="F71" s="1" t="s">
        <v>3</v>
      </c>
    </row>
    <row r="72" ht="12.75">
      <c r="C72" s="18" t="s">
        <v>90</v>
      </c>
    </row>
    <row r="73" ht="12.75">
      <c r="C73" s="16" t="s">
        <v>29</v>
      </c>
    </row>
    <row r="74" spans="3:6" ht="12.75">
      <c r="C74" t="s">
        <v>30</v>
      </c>
      <c r="E74" s="102">
        <v>3692</v>
      </c>
      <c r="F74" s="87"/>
    </row>
    <row r="75" spans="3:6" ht="12.75">
      <c r="C75" t="s">
        <v>32</v>
      </c>
      <c r="E75" s="111">
        <v>5457</v>
      </c>
      <c r="F75" s="87"/>
    </row>
    <row r="76" spans="3:6" ht="12.75">
      <c r="C76" t="s">
        <v>200</v>
      </c>
      <c r="E76" s="111">
        <v>27100</v>
      </c>
      <c r="F76" s="87"/>
    </row>
    <row r="77" spans="3:6" ht="12.75">
      <c r="C77" t="s">
        <v>145</v>
      </c>
      <c r="E77" s="111">
        <v>364</v>
      </c>
      <c r="F77" s="87"/>
    </row>
    <row r="78" spans="3:6" ht="12.75">
      <c r="C78" t="s">
        <v>91</v>
      </c>
      <c r="E78" s="112">
        <v>15000</v>
      </c>
      <c r="F78" s="87"/>
    </row>
    <row r="79" spans="5:6" ht="12.75">
      <c r="E79" s="87"/>
      <c r="F79" s="111">
        <f>SUM(E74:E78)</f>
        <v>51613</v>
      </c>
    </row>
    <row r="80" spans="3:6" ht="12.75">
      <c r="C80" s="16" t="s">
        <v>31</v>
      </c>
      <c r="E80" s="87"/>
      <c r="F80" s="87"/>
    </row>
    <row r="81" spans="3:6" ht="12.75">
      <c r="C81" t="s">
        <v>32</v>
      </c>
      <c r="E81" s="87">
        <v>44754</v>
      </c>
      <c r="F81" s="87"/>
    </row>
    <row r="82" spans="3:6" ht="12.75">
      <c r="C82" t="s">
        <v>144</v>
      </c>
      <c r="E82" s="87">
        <v>32000</v>
      </c>
      <c r="F82" s="87"/>
    </row>
    <row r="83" spans="3:6" ht="12.75">
      <c r="C83" t="s">
        <v>146</v>
      </c>
      <c r="E83" s="87">
        <v>1538</v>
      </c>
      <c r="F83" s="87"/>
    </row>
    <row r="84" spans="3:6" ht="12.75">
      <c r="C84" t="s">
        <v>145</v>
      </c>
      <c r="D84" t="s">
        <v>87</v>
      </c>
      <c r="E84" s="87">
        <v>612</v>
      </c>
      <c r="F84" s="87"/>
    </row>
    <row r="85" spans="3:6" ht="12.75">
      <c r="C85" t="s">
        <v>91</v>
      </c>
      <c r="E85" s="113">
        <v>40000</v>
      </c>
      <c r="F85" s="87"/>
    </row>
    <row r="86" spans="5:6" ht="12.75">
      <c r="E86" s="114"/>
      <c r="F86" s="87">
        <f>SUM(E81:E85)</f>
        <v>118904</v>
      </c>
    </row>
    <row r="87" spans="5:6" ht="13.5" thickBot="1">
      <c r="E87" s="87"/>
      <c r="F87" s="115">
        <f>SUM(F79:F86)</f>
        <v>170517</v>
      </c>
    </row>
    <row r="88" ht="13.5" thickTop="1">
      <c r="C88" t="s">
        <v>66</v>
      </c>
    </row>
    <row r="91" spans="2:3" ht="12.75">
      <c r="B91">
        <v>9</v>
      </c>
      <c r="C91" s="4" t="s">
        <v>70</v>
      </c>
    </row>
    <row r="93" ht="12.75">
      <c r="C93" t="s">
        <v>33</v>
      </c>
    </row>
    <row r="96" spans="2:3" ht="12.75">
      <c r="B96">
        <v>10</v>
      </c>
      <c r="C96" s="4" t="s">
        <v>67</v>
      </c>
    </row>
    <row r="97" ht="12.75">
      <c r="C97" s="4"/>
    </row>
    <row r="98" spans="2:3" ht="12.75">
      <c r="B98" s="3"/>
      <c r="C98" t="s">
        <v>38</v>
      </c>
    </row>
    <row r="99" ht="12.75">
      <c r="B99" s="3"/>
    </row>
    <row r="101" spans="2:3" ht="12.75">
      <c r="B101">
        <v>11</v>
      </c>
      <c r="C101" s="4" t="s">
        <v>71</v>
      </c>
    </row>
    <row r="102" ht="12.75">
      <c r="C102" s="4"/>
    </row>
    <row r="103" spans="2:3" ht="12.75">
      <c r="B103" s="53"/>
      <c r="C103" t="s">
        <v>213</v>
      </c>
    </row>
    <row r="104" ht="12.75">
      <c r="B104" s="53"/>
    </row>
    <row r="105" ht="12.75">
      <c r="B105" s="3"/>
    </row>
    <row r="106" spans="2:3" ht="12.75">
      <c r="B106" s="39">
        <v>12</v>
      </c>
      <c r="C106" s="4" t="s">
        <v>168</v>
      </c>
    </row>
    <row r="107" spans="2:3" ht="12.75">
      <c r="B107" s="39"/>
      <c r="C107" s="4"/>
    </row>
    <row r="108" spans="2:3" ht="12.75">
      <c r="B108" s="66" t="s">
        <v>170</v>
      </c>
      <c r="C108" s="14" t="s">
        <v>72</v>
      </c>
    </row>
    <row r="109" spans="2:3" ht="12.75">
      <c r="B109" s="66"/>
      <c r="C109" s="14"/>
    </row>
    <row r="110" spans="2:7" ht="12.75" customHeight="1">
      <c r="B110" s="39"/>
      <c r="C110" s="134" t="s">
        <v>173</v>
      </c>
      <c r="D110" s="134"/>
      <c r="E110" s="134"/>
      <c r="F110" s="134"/>
      <c r="G110" s="134"/>
    </row>
    <row r="111" spans="2:7" ht="12.75">
      <c r="B111" s="39"/>
      <c r="C111" s="134"/>
      <c r="D111" s="134"/>
      <c r="E111" s="134"/>
      <c r="F111" s="134"/>
      <c r="G111" s="134"/>
    </row>
    <row r="113" spans="3:6" ht="12.75">
      <c r="C113" s="14"/>
      <c r="E113" s="1" t="s">
        <v>0</v>
      </c>
      <c r="F113" s="1" t="s">
        <v>0</v>
      </c>
    </row>
    <row r="114" spans="3:6" ht="12.75">
      <c r="C114" s="14"/>
      <c r="E114" s="1" t="s">
        <v>1</v>
      </c>
      <c r="F114" s="1" t="s">
        <v>1</v>
      </c>
    </row>
    <row r="115" spans="3:6" ht="12.75">
      <c r="C115" s="14"/>
      <c r="E115" s="1" t="s">
        <v>2</v>
      </c>
      <c r="F115" s="1" t="s">
        <v>6</v>
      </c>
    </row>
    <row r="116" spans="5:6" ht="12.75">
      <c r="E116" s="52">
        <f>D34</f>
        <v>39752</v>
      </c>
      <c r="F116" s="52">
        <f>E116</f>
        <v>39752</v>
      </c>
    </row>
    <row r="117" spans="5:6" ht="12.75">
      <c r="E117" s="1"/>
      <c r="F117" s="1"/>
    </row>
    <row r="118" spans="3:6" ht="12.75">
      <c r="C118" t="s">
        <v>169</v>
      </c>
      <c r="E118" s="60">
        <f>'P&amp;L'!E26</f>
        <v>5469</v>
      </c>
      <c r="F118" s="61">
        <f>'P&amp;L'!G26</f>
        <v>11302</v>
      </c>
    </row>
    <row r="119" spans="5:6" ht="12.75">
      <c r="E119" s="58"/>
      <c r="F119" s="62"/>
    </row>
    <row r="120" spans="3:6" ht="12.75">
      <c r="C120" s="15" t="s">
        <v>172</v>
      </c>
      <c r="E120" s="60">
        <v>230914</v>
      </c>
      <c r="F120" s="61">
        <v>230914</v>
      </c>
    </row>
    <row r="121" spans="5:6" ht="12.75">
      <c r="E121" s="59"/>
      <c r="F121" s="63"/>
    </row>
    <row r="122" spans="3:6" ht="12.75">
      <c r="C122" s="15" t="s">
        <v>88</v>
      </c>
      <c r="E122" s="64">
        <f>E118/E120*100</f>
        <v>2.3684142148159055</v>
      </c>
      <c r="F122" s="65">
        <f>F118/F120*100</f>
        <v>4.894462873623947</v>
      </c>
    </row>
    <row r="125" spans="2:3" ht="12.75">
      <c r="B125" s="66" t="s">
        <v>171</v>
      </c>
      <c r="C125" s="14" t="s">
        <v>73</v>
      </c>
    </row>
    <row r="127" ht="12.75">
      <c r="C127" s="15" t="s">
        <v>174</v>
      </c>
    </row>
  </sheetData>
  <mergeCells count="11">
    <mergeCell ref="C110:G111"/>
    <mergeCell ref="C42:G43"/>
    <mergeCell ref="C45:G46"/>
    <mergeCell ref="D30:E30"/>
    <mergeCell ref="F30:G30"/>
    <mergeCell ref="C51:G52"/>
    <mergeCell ref="C16:G18"/>
    <mergeCell ref="C8:G9"/>
    <mergeCell ref="C10:G11"/>
    <mergeCell ref="C62:G63"/>
    <mergeCell ref="C23:G24"/>
  </mergeCells>
  <printOptions/>
  <pageMargins left="0.6" right="0.5" top="0.52" bottom="0.49" header="0.5" footer="0.25"/>
  <pageSetup firstPageNumber="9" useFirstPageNumber="1" fitToHeight="4" horizontalDpi="600" verticalDpi="600" orientation="portrait" scale="85" r:id="rId1"/>
  <headerFooter alignWithMargins="0">
    <oddFooter>&amp;C&amp;P</oddFooter>
  </headerFooter>
  <rowBreaks count="1" manualBreakCount="1">
    <brk id="6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Bina Goodyear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lizyap</cp:lastModifiedBy>
  <cp:lastPrinted>2008-12-11T09:39:07Z</cp:lastPrinted>
  <dcterms:created xsi:type="dcterms:W3CDTF">2000-07-05T08:09:15Z</dcterms:created>
  <dcterms:modified xsi:type="dcterms:W3CDTF">2008-12-11T09:40:29Z</dcterms:modified>
  <cp:category/>
  <cp:version/>
  <cp:contentType/>
  <cp:contentStatus/>
</cp:coreProperties>
</file>